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76" windowWidth="10950" windowHeight="16440" firstSheet="3" activeTab="5"/>
  </bookViews>
  <sheets>
    <sheet name="12Dec 2015" sheetId="1" r:id="rId1"/>
    <sheet name="11Nov 2015" sheetId="2" r:id="rId2"/>
    <sheet name="10Octr 2015" sheetId="3" r:id="rId3"/>
    <sheet name="06juin 2015" sheetId="4" r:id="rId4"/>
    <sheet name="MODELE mois 29 jours" sheetId="5" r:id="rId5"/>
    <sheet name="09Sept 2015" sheetId="6" r:id="rId6"/>
    <sheet name="MODELE mois 30 jours" sheetId="7" r:id="rId7"/>
    <sheet name="07Juillet2015" sheetId="8" r:id="rId8"/>
    <sheet name="08Août2015" sheetId="9" r:id="rId9"/>
    <sheet name="MODELE mois 31 jours" sheetId="10" r:id="rId10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<sst xmlns="http://schemas.openxmlformats.org/spreadsheetml/2006/main" count="531" uniqueCount="90">
  <si>
    <t>Mois</t>
  </si>
  <si>
    <t>Juin 2015</t>
  </si>
  <si>
    <t>Jour</t>
  </si>
  <si>
    <t>Total mensuel</t>
  </si>
  <si>
    <t>CONSOMMATION</t>
  </si>
  <si>
    <t>PRODUCTION - SOURCES D'ENERGIE</t>
  </si>
  <si>
    <t>RESULTATS</t>
  </si>
  <si>
    <t>RESULTATS PRODUCTION VERTS</t>
  </si>
  <si>
    <t>Total mensuel/jour</t>
  </si>
  <si>
    <t>par jour</t>
  </si>
  <si>
    <t>Total</t>
  </si>
  <si>
    <t>pro jour</t>
  </si>
  <si>
    <t>cons tot</t>
  </si>
  <si>
    <t>con tot jour</t>
  </si>
  <si>
    <t>product  totale</t>
  </si>
  <si>
    <t>° eau COP</t>
  </si>
  <si>
    <t>solde total prod-cons</t>
  </si>
  <si>
    <t>cons tot depuis 2102</t>
  </si>
  <si>
    <t>Compteur vert N°1</t>
  </si>
  <si>
    <t>Compteur vert N°2</t>
  </si>
  <si>
    <t>Compteur ORES</t>
  </si>
  <si>
    <t>Production cumulée</t>
  </si>
  <si>
    <t>Cosommation PAC</t>
  </si>
  <si>
    <t>Cons.  domestique Sans PAC</t>
  </si>
  <si>
    <t>Cons. Totale</t>
  </si>
  <si>
    <t>Sol tot prod / cons</t>
  </si>
  <si>
    <t>moy / jour</t>
  </si>
  <si>
    <t>moy    / j</t>
  </si>
  <si>
    <t>cons moy /j</t>
  </si>
  <si>
    <t>prod moy /j</t>
  </si>
  <si>
    <t>solde /j prod-cons</t>
  </si>
  <si>
    <t>Dyson</t>
  </si>
  <si>
    <t>SDB</t>
  </si>
  <si>
    <t>LV-Dyson  2</t>
  </si>
  <si>
    <t>(SDB) 1</t>
  </si>
  <si>
    <t>LL 1</t>
  </si>
  <si>
    <t>25 / 9,4 / 8 /30°</t>
  </si>
  <si>
    <t>DL / C</t>
  </si>
  <si>
    <t>16*/ECS15,2kWh</t>
  </si>
  <si>
    <t>Ind. Prec.</t>
  </si>
  <si>
    <t>SDB Dyson</t>
  </si>
  <si>
    <t>SDB/Dyson</t>
  </si>
  <si>
    <t>Réalisation C. Berniquet &amp; B. Labrique</t>
  </si>
  <si>
    <t>PAC Total mensuel</t>
  </si>
  <si>
    <t>Wh/Wc</t>
  </si>
  <si>
    <t>Total mens ss PAC</t>
  </si>
  <si>
    <t>xx</t>
  </si>
  <si>
    <t>Site Internet de Baudouin Labrique :</t>
  </si>
  <si>
    <t>http://www.retrouversonnord.be/autarcie.htm</t>
  </si>
  <si>
    <t>Site BDPV de Baudouin Labrique :</t>
  </si>
  <si>
    <t>http://www.bdpv.fr/fiche_utilisateur.php?util=blabrique</t>
  </si>
  <si>
    <t>ind. Préc</t>
  </si>
  <si>
    <t>ind. préc</t>
  </si>
  <si>
    <t>ind préc</t>
  </si>
  <si>
    <t>aout-13</t>
  </si>
  <si>
    <t>aout-14</t>
  </si>
  <si>
    <t>aout-15</t>
  </si>
  <si>
    <t xml:space="preserve"> Juillet 15</t>
  </si>
  <si>
    <t xml:space="preserve"> AOUT 2015</t>
  </si>
  <si>
    <t>ind. Prec</t>
  </si>
  <si>
    <t>cons tot depuis 2012</t>
  </si>
  <si>
    <t>pas de soleil</t>
  </si>
  <si>
    <t>index départ</t>
  </si>
  <si>
    <t xml:space="preserve"> </t>
  </si>
  <si>
    <t xml:space="preserve"> Octobre 2015</t>
  </si>
  <si>
    <t xml:space="preserve"> Septembre 2015</t>
  </si>
  <si>
    <t>LL/LV/S/C</t>
  </si>
  <si>
    <t>Dyson/SDB</t>
  </si>
  <si>
    <t>SDB/LV</t>
  </si>
  <si>
    <t>Seb/Salm</t>
  </si>
  <si>
    <t>SDB…/salm</t>
  </si>
  <si>
    <t>Pac norm</t>
  </si>
  <si>
    <t>PAC serp &gt;</t>
  </si>
  <si>
    <t>Total 523</t>
  </si>
  <si>
    <t>PAC app &gt;</t>
  </si>
  <si>
    <t>ECS app &gt;</t>
  </si>
  <si>
    <t>PAC Géo &gt;</t>
  </si>
  <si>
    <t>ECS Géo &gt;</t>
  </si>
  <si>
    <t>3°</t>
  </si>
  <si>
    <t>352 avance</t>
  </si>
  <si>
    <t>dec 2012</t>
  </si>
  <si>
    <t>dec 2013</t>
  </si>
  <si>
    <t>dec 2014</t>
  </si>
  <si>
    <t>dec 2015</t>
  </si>
  <si>
    <t>ORES 30/11/15</t>
  </si>
  <si>
    <t>RadBur Anne</t>
  </si>
  <si>
    <t>Lav/Sech</t>
  </si>
  <si>
    <t>7°</t>
  </si>
  <si>
    <t>10°</t>
  </si>
  <si>
    <t>IR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</si>
</sst>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"/>
    <numFmt numFmtId="186" formatCode="0.0"/>
  </numFmts>
  <fonts count="27">
    <font>
      <sz val="11"/>
      <color indexed="8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u val="single"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4" fillId="21" borderId="10" xfId="0" applyNumberFormat="1" applyFont="1" applyFill="1" applyBorder="1" applyAlignment="1">
      <alignment horizontal="right" vertical="top" wrapText="1"/>
    </xf>
    <xf numFmtId="0" fontId="4" fillId="20" borderId="11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20" borderId="10" xfId="0" applyFont="1" applyFill="1" applyBorder="1" applyAlignment="1">
      <alignment horizontal="center" vertical="top" wrapText="1"/>
    </xf>
    <xf numFmtId="0" fontId="4" fillId="21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20" borderId="10" xfId="0" applyFont="1" applyFill="1" applyBorder="1" applyAlignment="1">
      <alignment horizontal="center" vertical="top"/>
    </xf>
    <xf numFmtId="3" fontId="4" fillId="0" borderId="10" xfId="0" applyNumberFormat="1" applyFont="1" applyBorder="1" applyAlignment="1">
      <alignment horizontal="right" vertical="top"/>
    </xf>
    <xf numFmtId="2" fontId="4" fillId="21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" fontId="4" fillId="21" borderId="10" xfId="0" applyNumberFormat="1" applyFont="1" applyFill="1" applyBorder="1" applyAlignment="1">
      <alignment vertical="top"/>
    </xf>
    <xf numFmtId="3" fontId="4" fillId="21" borderId="10" xfId="0" applyNumberFormat="1" applyFont="1" applyFill="1" applyBorder="1" applyAlignment="1">
      <alignment vertical="top"/>
    </xf>
    <xf numFmtId="17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5" fillId="0" borderId="0" xfId="49" applyFont="1" applyAlignment="1" applyProtection="1">
      <alignment vertical="top"/>
      <protection/>
    </xf>
    <xf numFmtId="0" fontId="4" fillId="0" borderId="12" xfId="0" applyFont="1" applyBorder="1" applyAlignment="1">
      <alignment vertical="top"/>
    </xf>
    <xf numFmtId="2" fontId="4" fillId="0" borderId="0" xfId="0" applyNumberFormat="1" applyFont="1" applyAlignment="1">
      <alignment vertical="top"/>
    </xf>
    <xf numFmtId="186" fontId="4" fillId="0" borderId="0" xfId="0" applyNumberFormat="1" applyFont="1" applyAlignment="1">
      <alignment vertical="top"/>
    </xf>
    <xf numFmtId="184" fontId="4" fillId="21" borderId="10" xfId="0" applyNumberFormat="1" applyFont="1" applyFill="1" applyBorder="1" applyAlignment="1">
      <alignment vertical="top"/>
    </xf>
    <xf numFmtId="1" fontId="4" fillId="0" borderId="0" xfId="0" applyNumberFormat="1" applyFont="1" applyAlignment="1">
      <alignment vertical="top"/>
    </xf>
    <xf numFmtId="0" fontId="22" fillId="20" borderId="11" xfId="0" applyFont="1" applyFill="1" applyBorder="1" applyAlignment="1">
      <alignment horizontal="left" vertical="top"/>
    </xf>
    <xf numFmtId="0" fontId="22" fillId="0" borderId="0" xfId="0" applyFont="1" applyAlignment="1">
      <alignment horizontal="center" vertical="top" wrapText="1"/>
    </xf>
    <xf numFmtId="0" fontId="22" fillId="20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1" borderId="10" xfId="0" applyFont="1" applyFill="1" applyBorder="1" applyAlignment="1">
      <alignment horizontal="center" vertical="top" wrapText="1"/>
    </xf>
    <xf numFmtId="3" fontId="22" fillId="21" borderId="10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vertical="top"/>
    </xf>
    <xf numFmtId="0" fontId="22" fillId="20" borderId="10" xfId="0" applyFont="1" applyFill="1" applyBorder="1" applyAlignment="1">
      <alignment horizontal="center" vertical="top"/>
    </xf>
    <xf numFmtId="3" fontId="22" fillId="0" borderId="10" xfId="0" applyNumberFormat="1" applyFont="1" applyBorder="1" applyAlignment="1">
      <alignment horizontal="right" vertical="top"/>
    </xf>
    <xf numFmtId="2" fontId="22" fillId="21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4" fontId="22" fillId="21" borderId="10" xfId="0" applyNumberFormat="1" applyFont="1" applyFill="1" applyBorder="1" applyAlignment="1">
      <alignment vertical="top"/>
    </xf>
    <xf numFmtId="3" fontId="22" fillId="21" borderId="10" xfId="0" applyNumberFormat="1" applyFont="1" applyFill="1" applyBorder="1" applyAlignment="1">
      <alignment vertical="top"/>
    </xf>
    <xf numFmtId="0" fontId="22" fillId="0" borderId="12" xfId="0" applyFont="1" applyBorder="1" applyAlignment="1">
      <alignment vertical="top"/>
    </xf>
    <xf numFmtId="0" fontId="23" fillId="0" borderId="0" xfId="49" applyFont="1" applyAlignment="1" applyProtection="1">
      <alignment vertical="top"/>
      <protection/>
    </xf>
    <xf numFmtId="2" fontId="23" fillId="0" borderId="0" xfId="49" applyNumberFormat="1" applyFont="1" applyAlignment="1" applyProtection="1">
      <alignment vertical="top"/>
      <protection/>
    </xf>
    <xf numFmtId="3" fontId="24" fillId="0" borderId="10" xfId="0" applyNumberFormat="1" applyFont="1" applyBorder="1" applyAlignment="1">
      <alignment horizontal="right" vertical="top"/>
    </xf>
    <xf numFmtId="3" fontId="25" fillId="0" borderId="10" xfId="0" applyNumberFormat="1" applyFont="1" applyBorder="1" applyAlignment="1">
      <alignment horizontal="right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4" fillId="0" borderId="0" xfId="49" applyFont="1" applyAlignment="1" applyProtection="1">
      <alignment vertical="top"/>
      <protection/>
    </xf>
    <xf numFmtId="17" fontId="22" fillId="0" borderId="0" xfId="0" applyNumberFormat="1" applyFont="1" applyAlignment="1">
      <alignment vertical="top"/>
    </xf>
    <xf numFmtId="17" fontId="22" fillId="0" borderId="12" xfId="0" applyNumberFormat="1" applyFont="1" applyBorder="1" applyAlignment="1">
      <alignment vertical="top"/>
    </xf>
    <xf numFmtId="0" fontId="26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49" applyFont="1" applyAlignment="1" applyProtection="1">
      <alignment vertical="top"/>
      <protection/>
    </xf>
    <xf numFmtId="0" fontId="22" fillId="20" borderId="13" xfId="0" applyFont="1" applyFill="1" applyBorder="1" applyAlignment="1">
      <alignment horizontal="center" vertical="top" wrapText="1"/>
    </xf>
    <xf numFmtId="0" fontId="22" fillId="20" borderId="14" xfId="0" applyFont="1" applyFill="1" applyBorder="1" applyAlignment="1">
      <alignment horizontal="center" vertical="top" wrapText="1"/>
    </xf>
    <xf numFmtId="0" fontId="22" fillId="20" borderId="15" xfId="0" applyFont="1" applyFill="1" applyBorder="1" applyAlignment="1">
      <alignment horizontal="center" vertical="top" wrapText="1"/>
    </xf>
    <xf numFmtId="0" fontId="22" fillId="20" borderId="16" xfId="0" applyFont="1" applyFill="1" applyBorder="1" applyAlignment="1">
      <alignment horizontal="center" vertical="top" wrapText="1"/>
    </xf>
    <xf numFmtId="0" fontId="22" fillId="20" borderId="17" xfId="0" applyFont="1" applyFill="1" applyBorder="1" applyAlignment="1">
      <alignment horizontal="center" vertical="top" wrapText="1"/>
    </xf>
    <xf numFmtId="0" fontId="22" fillId="20" borderId="10" xfId="0" applyFont="1" applyFill="1" applyBorder="1" applyAlignment="1">
      <alignment horizontal="center" vertical="top" wrapText="1"/>
    </xf>
    <xf numFmtId="0" fontId="22" fillId="20" borderId="18" xfId="0" applyFont="1" applyFill="1" applyBorder="1" applyAlignment="1">
      <alignment horizontal="center" vertical="top" wrapText="1"/>
    </xf>
    <xf numFmtId="0" fontId="22" fillId="20" borderId="19" xfId="0" applyFont="1" applyFill="1" applyBorder="1" applyAlignment="1">
      <alignment horizontal="center" vertical="top" wrapText="1"/>
    </xf>
    <xf numFmtId="0" fontId="22" fillId="20" borderId="20" xfId="0" applyFont="1" applyFill="1" applyBorder="1" applyAlignment="1">
      <alignment horizontal="center" vertical="top" wrapText="1"/>
    </xf>
    <xf numFmtId="0" fontId="4" fillId="20" borderId="18" xfId="0" applyFont="1" applyFill="1" applyBorder="1" applyAlignment="1">
      <alignment horizontal="center" vertical="top" wrapText="1"/>
    </xf>
    <xf numFmtId="0" fontId="4" fillId="20" borderId="14" xfId="0" applyFont="1" applyFill="1" applyBorder="1" applyAlignment="1">
      <alignment horizontal="center" vertical="top" wrapText="1"/>
    </xf>
    <xf numFmtId="0" fontId="4" fillId="20" borderId="15" xfId="0" applyFont="1" applyFill="1" applyBorder="1" applyAlignment="1">
      <alignment horizontal="center" vertical="top" wrapText="1"/>
    </xf>
    <xf numFmtId="0" fontId="4" fillId="20" borderId="16" xfId="0" applyFont="1" applyFill="1" applyBorder="1" applyAlignment="1">
      <alignment horizontal="center" vertical="top" wrapText="1"/>
    </xf>
    <xf numFmtId="0" fontId="4" fillId="20" borderId="17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 vertical="top" wrapText="1"/>
    </xf>
    <xf numFmtId="0" fontId="4" fillId="20" borderId="10" xfId="0" applyFont="1" applyFill="1" applyBorder="1" applyAlignment="1">
      <alignment horizontal="center" vertical="top" wrapText="1"/>
    </xf>
    <xf numFmtId="0" fontId="4" fillId="20" borderId="19" xfId="0" applyFont="1" applyFill="1" applyBorder="1" applyAlignment="1">
      <alignment horizontal="center" vertical="top" wrapText="1"/>
    </xf>
    <xf numFmtId="0" fontId="4" fillId="20" borderId="2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dpv.fr/fiche_utilisateur.php?util=blabrique" TargetMode="External" /><Relationship Id="rId2" Type="http://schemas.openxmlformats.org/officeDocument/2006/relationships/hyperlink" Target="http://www.retrouversonnord.be/autarcie.htm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dpv.fr/fiche_utilisateur.php?util=blabrique" TargetMode="External" /><Relationship Id="rId2" Type="http://schemas.openxmlformats.org/officeDocument/2006/relationships/hyperlink" Target="http://www.retrouversonnord.be/autarcie.htm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dpv.fr/fiche_utilisateur.php?util=blabrique" TargetMode="External" /><Relationship Id="rId2" Type="http://schemas.openxmlformats.org/officeDocument/2006/relationships/hyperlink" Target="http://www.retrouversonnord.be/autarcie.ht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dpv.fr/fiche_utilisateur.php?util=blabrique" TargetMode="External" /><Relationship Id="rId2" Type="http://schemas.openxmlformats.org/officeDocument/2006/relationships/hyperlink" Target="http://www.retrouversonnord.be/autarcie.ht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dpv.fr/fiche_utilisateur.php?util=blabrique" TargetMode="External" /><Relationship Id="rId2" Type="http://schemas.openxmlformats.org/officeDocument/2006/relationships/hyperlink" Target="http://www.retrouversonnord.be/autarcie.htm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dpv.fr/fiche_utilisateur.php?util=blabrique" TargetMode="External" /><Relationship Id="rId2" Type="http://schemas.openxmlformats.org/officeDocument/2006/relationships/hyperlink" Target="http://www.retrouversonnord.be/autarcie.htm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dpv.fr/fiche_utilisateur.php?util=blabrique" TargetMode="External" /><Relationship Id="rId2" Type="http://schemas.openxmlformats.org/officeDocument/2006/relationships/hyperlink" Target="http://www.retrouversonnord.be/autarcie.htm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dpv.fr/fiche_utilisateur.php?util=blabrique" TargetMode="External" /><Relationship Id="rId2" Type="http://schemas.openxmlformats.org/officeDocument/2006/relationships/hyperlink" Target="http://www.retrouversonnord.be/autarcie.htm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dpv.fr/fiche_utilisateur.php?util=blabrique" TargetMode="External" /><Relationship Id="rId2" Type="http://schemas.openxmlformats.org/officeDocument/2006/relationships/hyperlink" Target="http://www.retrouversonnord.be/autarcie.htm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etrouversonnord.be/autarcie.htm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0"/>
  <sheetViews>
    <sheetView zoomScale="75" zoomScaleNormal="75" workbookViewId="0" topLeftCell="B1">
      <pane ySplit="7" topLeftCell="BM8" activePane="bottomLeft" state="frozen"/>
      <selection pane="topLeft" activeCell="S6" sqref="S6"/>
      <selection pane="bottomLeft" activeCell="C30" sqref="C30"/>
    </sheetView>
  </sheetViews>
  <sheetFormatPr defaultColWidth="14.421875" defaultRowHeight="15"/>
  <cols>
    <col min="1" max="1" width="11.7109375" style="29" customWidth="1"/>
    <col min="2" max="2" width="5.7109375" style="33" customWidth="1"/>
    <col min="3" max="3" width="11.7109375" style="29" customWidth="1"/>
    <col min="4" max="5" width="9.7109375" style="29" customWidth="1"/>
    <col min="6" max="6" width="7.8515625" style="29" customWidth="1"/>
    <col min="7" max="7" width="4.7109375" style="29" customWidth="1"/>
    <col min="8" max="9" width="6.7109375" style="29" customWidth="1"/>
    <col min="10" max="10" width="9.7109375" style="29" customWidth="1"/>
    <col min="11" max="11" width="4.7109375" style="29" customWidth="1"/>
    <col min="12" max="13" width="6.7109375" style="29" customWidth="1"/>
    <col min="14" max="14" width="5.7109375" style="29" customWidth="1"/>
    <col min="15" max="15" width="7.8515625" style="29" customWidth="1"/>
    <col min="16" max="16" width="4.57421875" style="29" customWidth="1"/>
    <col min="17" max="17" width="7.140625" style="29" customWidth="1"/>
    <col min="18" max="16384" width="14.421875" style="29" customWidth="1"/>
  </cols>
  <sheetData>
    <row r="1" ht="8.25" customHeight="1" thickBot="1"/>
    <row r="2" spans="2:6" ht="13.5" thickBot="1">
      <c r="B2" s="44">
        <v>371057</v>
      </c>
      <c r="C2" s="45">
        <v>42339</v>
      </c>
      <c r="F2" s="29" t="s">
        <v>42</v>
      </c>
    </row>
    <row r="4" spans="3:17" s="24" customFormat="1" ht="49.5" customHeight="1">
      <c r="C4" s="51" t="s">
        <v>5</v>
      </c>
      <c r="D4" s="52"/>
      <c r="E4" s="53"/>
      <c r="F4" s="54" t="s">
        <v>7</v>
      </c>
      <c r="G4" s="54"/>
      <c r="H4" s="51" t="s">
        <v>4</v>
      </c>
      <c r="I4" s="52"/>
      <c r="J4" s="52"/>
      <c r="K4" s="52"/>
      <c r="L4" s="52"/>
      <c r="M4" s="52"/>
      <c r="N4" s="53"/>
      <c r="O4" s="51" t="s">
        <v>6</v>
      </c>
      <c r="P4" s="52"/>
      <c r="Q4" s="52"/>
    </row>
    <row r="5" spans="2:17" s="24" customFormat="1" ht="87" customHeight="1">
      <c r="B5" s="49" t="s">
        <v>2</v>
      </c>
      <c r="C5" s="49" t="s">
        <v>20</v>
      </c>
      <c r="D5" s="49" t="s">
        <v>18</v>
      </c>
      <c r="E5" s="49" t="s">
        <v>19</v>
      </c>
      <c r="F5" s="56" t="s">
        <v>21</v>
      </c>
      <c r="G5" s="57"/>
      <c r="H5" s="56" t="s">
        <v>23</v>
      </c>
      <c r="I5" s="57"/>
      <c r="J5" s="51" t="s">
        <v>22</v>
      </c>
      <c r="K5" s="52"/>
      <c r="L5" s="53"/>
      <c r="M5" s="51" t="s">
        <v>24</v>
      </c>
      <c r="N5" s="53"/>
      <c r="O5" s="55" t="s">
        <v>16</v>
      </c>
      <c r="P5" s="55" t="s">
        <v>30</v>
      </c>
      <c r="Q5" s="55" t="s">
        <v>16</v>
      </c>
    </row>
    <row r="6" spans="2:17" s="24" customFormat="1" ht="38.25">
      <c r="B6" s="50"/>
      <c r="C6" s="50"/>
      <c r="D6" s="50"/>
      <c r="E6" s="50"/>
      <c r="F6" s="25" t="s">
        <v>14</v>
      </c>
      <c r="G6" s="54" t="s">
        <v>11</v>
      </c>
      <c r="H6" s="25" t="s">
        <v>12</v>
      </c>
      <c r="I6" s="54" t="s">
        <v>13</v>
      </c>
      <c r="J6" s="25" t="s">
        <v>60</v>
      </c>
      <c r="K6" s="54" t="s">
        <v>13</v>
      </c>
      <c r="L6" s="49" t="s">
        <v>10</v>
      </c>
      <c r="M6" s="25" t="s">
        <v>10</v>
      </c>
      <c r="N6" s="54" t="s">
        <v>9</v>
      </c>
      <c r="O6" s="50"/>
      <c r="P6" s="55"/>
      <c r="Q6" s="55"/>
    </row>
    <row r="7" spans="2:18" s="26" customFormat="1" ht="25.5">
      <c r="B7" s="27" t="s">
        <v>52</v>
      </c>
      <c r="C7" s="1">
        <v>-116111</v>
      </c>
      <c r="D7" s="1">
        <v>20448</v>
      </c>
      <c r="E7" s="1">
        <v>23864</v>
      </c>
      <c r="F7" s="28">
        <f aca="true" t="shared" si="0" ref="F7:F38">D7+E7</f>
        <v>44312</v>
      </c>
      <c r="G7" s="54"/>
      <c r="H7" s="1">
        <v>-362</v>
      </c>
      <c r="I7" s="54"/>
      <c r="J7" s="1">
        <v>-25025</v>
      </c>
      <c r="K7" s="54"/>
      <c r="L7" s="50"/>
      <c r="M7" s="1">
        <v>-1495</v>
      </c>
      <c r="N7" s="54"/>
      <c r="O7" s="28">
        <v>0</v>
      </c>
      <c r="P7" s="50"/>
      <c r="Q7" s="50"/>
      <c r="R7" s="26" t="s">
        <v>84</v>
      </c>
    </row>
    <row r="8" spans="2:17" ht="12.75">
      <c r="B8" s="30">
        <v>1</v>
      </c>
      <c r="C8" s="31">
        <v>-116136</v>
      </c>
      <c r="D8" s="31">
        <v>20448</v>
      </c>
      <c r="E8" s="31">
        <v>23864</v>
      </c>
      <c r="F8" s="31">
        <f t="shared" si="0"/>
        <v>44312</v>
      </c>
      <c r="G8" s="31">
        <f aca="true" t="shared" si="1" ref="G8:G38">IF(C8=0,"-",F8-F7)</f>
        <v>0</v>
      </c>
      <c r="H8" s="31">
        <f>IF(C8=0,"-",I8)</f>
        <v>-9</v>
      </c>
      <c r="I8" s="31">
        <f aca="true" t="shared" si="2" ref="I8:I38">IF(C8=0,"-",-(G8-P8+K8))</f>
        <v>-9</v>
      </c>
      <c r="J8" s="31">
        <v>-25041</v>
      </c>
      <c r="K8" s="31">
        <f aca="true" t="shared" si="3" ref="K8:K38">IF(C8=0,"-",J8-J7)</f>
        <v>-16</v>
      </c>
      <c r="L8" s="31">
        <f>IF(C8=0,"-",K8)</f>
        <v>-16</v>
      </c>
      <c r="M8" s="31">
        <f>IF(C8=0,"-",N8)</f>
        <v>-25</v>
      </c>
      <c r="N8" s="31">
        <f aca="true" t="shared" si="4" ref="N8:N38">IF(C8=0,"-",I8+K8)</f>
        <v>-25</v>
      </c>
      <c r="O8" s="31">
        <f aca="true" t="shared" si="5" ref="O8:O38">IF(C8=0,"-",O7+P8)</f>
        <v>-25</v>
      </c>
      <c r="P8" s="31">
        <f aca="true" t="shared" si="6" ref="P8:P38">IF(C8=0,"-",C8-C7)</f>
        <v>-25</v>
      </c>
      <c r="Q8" s="31">
        <f>IF(C8=0,"-",P8)</f>
        <v>-25</v>
      </c>
    </row>
    <row r="9" spans="2:17" ht="12.75">
      <c r="B9" s="30">
        <v>2</v>
      </c>
      <c r="C9" s="31">
        <v>-116170</v>
      </c>
      <c r="D9" s="31">
        <v>20448</v>
      </c>
      <c r="E9" s="31">
        <v>23864</v>
      </c>
      <c r="F9" s="31">
        <f t="shared" si="0"/>
        <v>44312</v>
      </c>
      <c r="G9" s="31">
        <f t="shared" si="1"/>
        <v>0</v>
      </c>
      <c r="H9" s="31">
        <f aca="true" t="shared" si="7" ref="H9:H38">IF(C9=0,"-",H8+I9)</f>
        <v>-16</v>
      </c>
      <c r="I9" s="31">
        <f t="shared" si="2"/>
        <v>-7</v>
      </c>
      <c r="J9" s="31">
        <v>-25068</v>
      </c>
      <c r="K9" s="31">
        <f t="shared" si="3"/>
        <v>-27</v>
      </c>
      <c r="L9" s="31">
        <f aca="true" t="shared" si="8" ref="L9:L38">IF(C9=0,"-",K9+L8)</f>
        <v>-43</v>
      </c>
      <c r="M9" s="31">
        <f aca="true" t="shared" si="9" ref="M9:M38">IF(C9=0,"-",M8+N9)</f>
        <v>-59</v>
      </c>
      <c r="N9" s="31">
        <f t="shared" si="4"/>
        <v>-34</v>
      </c>
      <c r="O9" s="31">
        <f t="shared" si="5"/>
        <v>-59</v>
      </c>
      <c r="P9" s="31">
        <f t="shared" si="6"/>
        <v>-34</v>
      </c>
      <c r="Q9" s="31">
        <f aca="true" t="shared" si="10" ref="Q9:Q38">IF(C9=0,"-",P9+Q8)</f>
        <v>-59</v>
      </c>
    </row>
    <row r="10" spans="2:18" ht="12.75">
      <c r="B10" s="30">
        <v>3</v>
      </c>
      <c r="C10" s="31">
        <v>-116183</v>
      </c>
      <c r="D10" s="31">
        <v>20461</v>
      </c>
      <c r="E10" s="31">
        <v>23879</v>
      </c>
      <c r="F10" s="31">
        <f t="shared" si="0"/>
        <v>44340</v>
      </c>
      <c r="G10" s="40">
        <f t="shared" si="1"/>
        <v>28</v>
      </c>
      <c r="H10" s="31">
        <f t="shared" si="7"/>
        <v>-32</v>
      </c>
      <c r="I10" s="31">
        <f t="shared" si="2"/>
        <v>-16</v>
      </c>
      <c r="J10" s="31">
        <v>-25093</v>
      </c>
      <c r="K10" s="31">
        <f t="shared" si="3"/>
        <v>-25</v>
      </c>
      <c r="L10" s="31">
        <f t="shared" si="8"/>
        <v>-68</v>
      </c>
      <c r="M10" s="31">
        <f t="shared" si="9"/>
        <v>-100</v>
      </c>
      <c r="N10" s="31">
        <f t="shared" si="4"/>
        <v>-41</v>
      </c>
      <c r="O10" s="31">
        <f t="shared" si="5"/>
        <v>-72</v>
      </c>
      <c r="P10" s="31">
        <f t="shared" si="6"/>
        <v>-13</v>
      </c>
      <c r="Q10" s="31">
        <f t="shared" si="10"/>
        <v>-72</v>
      </c>
      <c r="R10" s="29" t="s">
        <v>85</v>
      </c>
    </row>
    <row r="11" spans="1:17" ht="12.75">
      <c r="A11" s="29" t="s">
        <v>88</v>
      </c>
      <c r="B11" s="30">
        <v>4</v>
      </c>
      <c r="C11" s="31">
        <v>-116178</v>
      </c>
      <c r="D11" s="31">
        <v>20475</v>
      </c>
      <c r="E11" s="31">
        <v>23899</v>
      </c>
      <c r="F11" s="31">
        <f t="shared" si="0"/>
        <v>44374</v>
      </c>
      <c r="G11" s="39">
        <f t="shared" si="1"/>
        <v>34</v>
      </c>
      <c r="H11" s="31">
        <f t="shared" si="7"/>
        <v>-40</v>
      </c>
      <c r="I11" s="31">
        <f t="shared" si="2"/>
        <v>-8</v>
      </c>
      <c r="J11" s="31">
        <v>-25114</v>
      </c>
      <c r="K11" s="31">
        <f t="shared" si="3"/>
        <v>-21</v>
      </c>
      <c r="L11" s="31">
        <f t="shared" si="8"/>
        <v>-89</v>
      </c>
      <c r="M11" s="31">
        <f t="shared" si="9"/>
        <v>-129</v>
      </c>
      <c r="N11" s="31">
        <f t="shared" si="4"/>
        <v>-29</v>
      </c>
      <c r="O11" s="31">
        <f t="shared" si="5"/>
        <v>-67</v>
      </c>
      <c r="P11" s="31">
        <f t="shared" si="6"/>
        <v>5</v>
      </c>
      <c r="Q11" s="31">
        <f t="shared" si="10"/>
        <v>-67</v>
      </c>
    </row>
    <row r="12" spans="1:18" ht="12.75">
      <c r="A12" s="29" t="s">
        <v>87</v>
      </c>
      <c r="B12" s="30">
        <v>5</v>
      </c>
      <c r="C12" s="31">
        <v>-116209</v>
      </c>
      <c r="D12" s="31">
        <v>20478</v>
      </c>
      <c r="E12" s="31">
        <v>23903</v>
      </c>
      <c r="F12" s="31">
        <f t="shared" si="0"/>
        <v>44381</v>
      </c>
      <c r="G12" s="31">
        <f t="shared" si="1"/>
        <v>7</v>
      </c>
      <c r="H12" s="31">
        <f t="shared" si="7"/>
        <v>-51</v>
      </c>
      <c r="I12" s="31">
        <f t="shared" si="2"/>
        <v>-11</v>
      </c>
      <c r="J12" s="31">
        <v>-25141</v>
      </c>
      <c r="K12" s="31">
        <f t="shared" si="3"/>
        <v>-27</v>
      </c>
      <c r="L12" s="31">
        <f t="shared" si="8"/>
        <v>-116</v>
      </c>
      <c r="M12" s="31">
        <f t="shared" si="9"/>
        <v>-167</v>
      </c>
      <c r="N12" s="31">
        <f t="shared" si="4"/>
        <v>-38</v>
      </c>
      <c r="O12" s="31">
        <f t="shared" si="5"/>
        <v>-98</v>
      </c>
      <c r="P12" s="31">
        <f t="shared" si="6"/>
        <v>-31</v>
      </c>
      <c r="Q12" s="31">
        <f t="shared" si="10"/>
        <v>-98</v>
      </c>
      <c r="R12" s="29" t="s">
        <v>86</v>
      </c>
    </row>
    <row r="13" spans="2:17" ht="12.75">
      <c r="B13" s="30">
        <v>6</v>
      </c>
      <c r="C13" s="31">
        <v>-116234</v>
      </c>
      <c r="D13" s="31">
        <v>20483</v>
      </c>
      <c r="E13" s="31">
        <v>23908</v>
      </c>
      <c r="F13" s="31">
        <f t="shared" si="0"/>
        <v>44391</v>
      </c>
      <c r="G13" s="31">
        <f t="shared" si="1"/>
        <v>10</v>
      </c>
      <c r="H13" s="31">
        <f t="shared" si="7"/>
        <v>-62</v>
      </c>
      <c r="I13" s="31">
        <f t="shared" si="2"/>
        <v>-11</v>
      </c>
      <c r="J13" s="31">
        <v>-25165</v>
      </c>
      <c r="K13" s="31">
        <f t="shared" si="3"/>
        <v>-24</v>
      </c>
      <c r="L13" s="31">
        <f t="shared" si="8"/>
        <v>-140</v>
      </c>
      <c r="M13" s="31">
        <f t="shared" si="9"/>
        <v>-202</v>
      </c>
      <c r="N13" s="31">
        <f t="shared" si="4"/>
        <v>-35</v>
      </c>
      <c r="O13" s="31">
        <f t="shared" si="5"/>
        <v>-123</v>
      </c>
      <c r="P13" s="31">
        <f t="shared" si="6"/>
        <v>-25</v>
      </c>
      <c r="Q13" s="31">
        <f t="shared" si="10"/>
        <v>-123</v>
      </c>
    </row>
    <row r="14" spans="2:17" ht="12.75">
      <c r="B14" s="30">
        <v>7</v>
      </c>
      <c r="C14" s="31">
        <v>-116245</v>
      </c>
      <c r="D14" s="31">
        <v>20490</v>
      </c>
      <c r="E14" s="31">
        <v>23918</v>
      </c>
      <c r="F14" s="31">
        <f t="shared" si="0"/>
        <v>44408</v>
      </c>
      <c r="G14" s="31">
        <f t="shared" si="1"/>
        <v>17</v>
      </c>
      <c r="H14" s="31">
        <f t="shared" si="7"/>
        <v>-70</v>
      </c>
      <c r="I14" s="31">
        <f t="shared" si="2"/>
        <v>-8</v>
      </c>
      <c r="J14" s="31">
        <v>-25185</v>
      </c>
      <c r="K14" s="31">
        <f t="shared" si="3"/>
        <v>-20</v>
      </c>
      <c r="L14" s="31">
        <f t="shared" si="8"/>
        <v>-160</v>
      </c>
      <c r="M14" s="31">
        <f t="shared" si="9"/>
        <v>-230</v>
      </c>
      <c r="N14" s="31">
        <f t="shared" si="4"/>
        <v>-28</v>
      </c>
      <c r="O14" s="31">
        <f t="shared" si="5"/>
        <v>-134</v>
      </c>
      <c r="P14" s="31">
        <f t="shared" si="6"/>
        <v>-11</v>
      </c>
      <c r="Q14" s="31">
        <f t="shared" si="10"/>
        <v>-134</v>
      </c>
    </row>
    <row r="15" spans="1:17" ht="12.75">
      <c r="A15" s="29" t="s">
        <v>87</v>
      </c>
      <c r="B15" s="30">
        <v>8</v>
      </c>
      <c r="C15" s="31">
        <v>-116262</v>
      </c>
      <c r="D15" s="31">
        <v>20496</v>
      </c>
      <c r="E15" s="31">
        <v>23926</v>
      </c>
      <c r="F15" s="31">
        <f t="shared" si="0"/>
        <v>44422</v>
      </c>
      <c r="G15" s="31">
        <f t="shared" si="1"/>
        <v>14</v>
      </c>
      <c r="H15" s="31">
        <f t="shared" si="7"/>
        <v>-78</v>
      </c>
      <c r="I15" s="31">
        <f t="shared" si="2"/>
        <v>-8</v>
      </c>
      <c r="J15" s="31">
        <v>-25208</v>
      </c>
      <c r="K15" s="31">
        <f t="shared" si="3"/>
        <v>-23</v>
      </c>
      <c r="L15" s="31">
        <f t="shared" si="8"/>
        <v>-183</v>
      </c>
      <c r="M15" s="31">
        <f t="shared" si="9"/>
        <v>-261</v>
      </c>
      <c r="N15" s="31">
        <f t="shared" si="4"/>
        <v>-31</v>
      </c>
      <c r="O15" s="31">
        <f t="shared" si="5"/>
        <v>-151</v>
      </c>
      <c r="P15" s="31">
        <f t="shared" si="6"/>
        <v>-17</v>
      </c>
      <c r="Q15" s="31">
        <f t="shared" si="10"/>
        <v>-151</v>
      </c>
    </row>
    <row r="16" spans="2:17" ht="12.75">
      <c r="B16" s="30">
        <v>9</v>
      </c>
      <c r="C16" s="31">
        <v>-116269</v>
      </c>
      <c r="D16" s="31">
        <v>20509</v>
      </c>
      <c r="E16" s="31">
        <v>23944</v>
      </c>
      <c r="F16" s="31">
        <f t="shared" si="0"/>
        <v>44453</v>
      </c>
      <c r="G16" s="39">
        <f t="shared" si="1"/>
        <v>31</v>
      </c>
      <c r="H16" s="31">
        <f t="shared" si="7"/>
        <v>-90</v>
      </c>
      <c r="I16" s="31">
        <f t="shared" si="2"/>
        <v>-12</v>
      </c>
      <c r="J16" s="31">
        <v>-25234</v>
      </c>
      <c r="K16" s="31">
        <f t="shared" si="3"/>
        <v>-26</v>
      </c>
      <c r="L16" s="31">
        <f t="shared" si="8"/>
        <v>-209</v>
      </c>
      <c r="M16" s="31">
        <f t="shared" si="9"/>
        <v>-299</v>
      </c>
      <c r="N16" s="31">
        <f t="shared" si="4"/>
        <v>-38</v>
      </c>
      <c r="O16" s="31">
        <f t="shared" si="5"/>
        <v>-158</v>
      </c>
      <c r="P16" s="31">
        <f t="shared" si="6"/>
        <v>-7</v>
      </c>
      <c r="Q16" s="31">
        <f t="shared" si="10"/>
        <v>-158</v>
      </c>
    </row>
    <row r="17" spans="2:17" ht="12.75">
      <c r="B17" s="30">
        <v>10</v>
      </c>
      <c r="C17" s="31">
        <v>-116290</v>
      </c>
      <c r="D17" s="31">
        <v>20519</v>
      </c>
      <c r="E17" s="31">
        <v>23957</v>
      </c>
      <c r="F17" s="31">
        <f t="shared" si="0"/>
        <v>44476</v>
      </c>
      <c r="G17" s="31">
        <f t="shared" si="1"/>
        <v>23</v>
      </c>
      <c r="H17" s="31">
        <f t="shared" si="7"/>
        <v>-102</v>
      </c>
      <c r="I17" s="31">
        <f t="shared" si="2"/>
        <v>-12</v>
      </c>
      <c r="J17" s="31">
        <v>-25266</v>
      </c>
      <c r="K17" s="31">
        <f t="shared" si="3"/>
        <v>-32</v>
      </c>
      <c r="L17" s="31">
        <f t="shared" si="8"/>
        <v>-241</v>
      </c>
      <c r="M17" s="31">
        <f t="shared" si="9"/>
        <v>-343</v>
      </c>
      <c r="N17" s="31">
        <f t="shared" si="4"/>
        <v>-44</v>
      </c>
      <c r="O17" s="31">
        <f t="shared" si="5"/>
        <v>-179</v>
      </c>
      <c r="P17" s="31">
        <f t="shared" si="6"/>
        <v>-21</v>
      </c>
      <c r="Q17" s="31">
        <f t="shared" si="10"/>
        <v>-179</v>
      </c>
    </row>
    <row r="18" spans="2:17" ht="12.75">
      <c r="B18" s="30">
        <v>11</v>
      </c>
      <c r="C18" s="31">
        <v>-116328</v>
      </c>
      <c r="D18" s="31">
        <v>20519</v>
      </c>
      <c r="E18" s="31">
        <v>23957</v>
      </c>
      <c r="F18" s="31">
        <f t="shared" si="0"/>
        <v>44476</v>
      </c>
      <c r="G18" s="31">
        <f t="shared" si="1"/>
        <v>0</v>
      </c>
      <c r="H18" s="31">
        <f t="shared" si="7"/>
        <v>-110</v>
      </c>
      <c r="I18" s="31">
        <f t="shared" si="2"/>
        <v>-8</v>
      </c>
      <c r="J18" s="31">
        <v>-25296</v>
      </c>
      <c r="K18" s="31">
        <f t="shared" si="3"/>
        <v>-30</v>
      </c>
      <c r="L18" s="31">
        <f t="shared" si="8"/>
        <v>-271</v>
      </c>
      <c r="M18" s="31">
        <f t="shared" si="9"/>
        <v>-381</v>
      </c>
      <c r="N18" s="31">
        <f t="shared" si="4"/>
        <v>-38</v>
      </c>
      <c r="O18" s="31">
        <f t="shared" si="5"/>
        <v>-217</v>
      </c>
      <c r="P18" s="31">
        <f t="shared" si="6"/>
        <v>-38</v>
      </c>
      <c r="Q18" s="31">
        <f t="shared" si="10"/>
        <v>-217</v>
      </c>
    </row>
    <row r="19" spans="2:17" ht="12.75">
      <c r="B19" s="30">
        <v>12</v>
      </c>
      <c r="C19" s="31">
        <v>-116381</v>
      </c>
      <c r="D19" s="31">
        <v>20520</v>
      </c>
      <c r="E19" s="31">
        <v>23958</v>
      </c>
      <c r="F19" s="31">
        <f t="shared" si="0"/>
        <v>44478</v>
      </c>
      <c r="G19" s="31">
        <f t="shared" si="1"/>
        <v>2</v>
      </c>
      <c r="H19" s="31">
        <f t="shared" si="7"/>
        <v>-126</v>
      </c>
      <c r="I19" s="31">
        <f t="shared" si="2"/>
        <v>-16</v>
      </c>
      <c r="J19" s="31">
        <v>-25335</v>
      </c>
      <c r="K19" s="31">
        <f t="shared" si="3"/>
        <v>-39</v>
      </c>
      <c r="L19" s="31">
        <f t="shared" si="8"/>
        <v>-310</v>
      </c>
      <c r="M19" s="31">
        <f t="shared" si="9"/>
        <v>-436</v>
      </c>
      <c r="N19" s="31">
        <f t="shared" si="4"/>
        <v>-55</v>
      </c>
      <c r="O19" s="31">
        <f t="shared" si="5"/>
        <v>-270</v>
      </c>
      <c r="P19" s="31">
        <f t="shared" si="6"/>
        <v>-53</v>
      </c>
      <c r="Q19" s="31">
        <f t="shared" si="10"/>
        <v>-270</v>
      </c>
    </row>
    <row r="20" spans="2:17" ht="12.75">
      <c r="B20" s="30">
        <v>13</v>
      </c>
      <c r="C20" s="31">
        <v>-116414</v>
      </c>
      <c r="D20" s="31">
        <v>20521</v>
      </c>
      <c r="E20" s="31">
        <v>23959</v>
      </c>
      <c r="F20" s="31">
        <f t="shared" si="0"/>
        <v>44480</v>
      </c>
      <c r="G20" s="31">
        <f t="shared" si="1"/>
        <v>2</v>
      </c>
      <c r="H20" s="31">
        <f t="shared" si="7"/>
        <v>-135</v>
      </c>
      <c r="I20" s="31">
        <f t="shared" si="2"/>
        <v>-9</v>
      </c>
      <c r="J20" s="31">
        <v>-25361</v>
      </c>
      <c r="K20" s="31">
        <f t="shared" si="3"/>
        <v>-26</v>
      </c>
      <c r="L20" s="31">
        <f t="shared" si="8"/>
        <v>-336</v>
      </c>
      <c r="M20" s="31">
        <f t="shared" si="9"/>
        <v>-471</v>
      </c>
      <c r="N20" s="31">
        <f t="shared" si="4"/>
        <v>-35</v>
      </c>
      <c r="O20" s="31">
        <f t="shared" si="5"/>
        <v>-303</v>
      </c>
      <c r="P20" s="31">
        <f t="shared" si="6"/>
        <v>-33</v>
      </c>
      <c r="Q20" s="31">
        <f t="shared" si="10"/>
        <v>-303</v>
      </c>
    </row>
    <row r="21" spans="2:17" ht="12.75">
      <c r="B21" s="30">
        <v>14</v>
      </c>
      <c r="C21" s="31">
        <v>-116421</v>
      </c>
      <c r="D21" s="31">
        <v>20530</v>
      </c>
      <c r="E21" s="31">
        <v>23971</v>
      </c>
      <c r="F21" s="31">
        <f t="shared" si="0"/>
        <v>44501</v>
      </c>
      <c r="G21" s="31">
        <f t="shared" si="1"/>
        <v>21</v>
      </c>
      <c r="H21" s="31">
        <f t="shared" si="7"/>
        <v>-141</v>
      </c>
      <c r="I21" s="31">
        <f t="shared" si="2"/>
        <v>-6</v>
      </c>
      <c r="J21" s="31">
        <v>-25383</v>
      </c>
      <c r="K21" s="31">
        <f t="shared" si="3"/>
        <v>-22</v>
      </c>
      <c r="L21" s="31">
        <f t="shared" si="8"/>
        <v>-358</v>
      </c>
      <c r="M21" s="31">
        <f t="shared" si="9"/>
        <v>-499</v>
      </c>
      <c r="N21" s="31">
        <f t="shared" si="4"/>
        <v>-28</v>
      </c>
      <c r="O21" s="31">
        <f t="shared" si="5"/>
        <v>-310</v>
      </c>
      <c r="P21" s="31">
        <f t="shared" si="6"/>
        <v>-7</v>
      </c>
      <c r="Q21" s="31">
        <f t="shared" si="10"/>
        <v>-310</v>
      </c>
    </row>
    <row r="22" spans="2:17" ht="12.75">
      <c r="B22" s="30">
        <v>15</v>
      </c>
      <c r="C22" s="31">
        <v>-116456</v>
      </c>
      <c r="D22" s="31">
        <v>20532</v>
      </c>
      <c r="E22" s="31">
        <v>23974</v>
      </c>
      <c r="F22" s="31">
        <f t="shared" si="0"/>
        <v>44506</v>
      </c>
      <c r="G22" s="31">
        <f t="shared" si="1"/>
        <v>5</v>
      </c>
      <c r="H22" s="31">
        <f t="shared" si="7"/>
        <v>-156</v>
      </c>
      <c r="I22" s="31">
        <f t="shared" si="2"/>
        <v>-15</v>
      </c>
      <c r="J22" s="31">
        <v>-25408</v>
      </c>
      <c r="K22" s="31">
        <f t="shared" si="3"/>
        <v>-25</v>
      </c>
      <c r="L22" s="31">
        <f t="shared" si="8"/>
        <v>-383</v>
      </c>
      <c r="M22" s="31">
        <f t="shared" si="9"/>
        <v>-539</v>
      </c>
      <c r="N22" s="31">
        <f t="shared" si="4"/>
        <v>-40</v>
      </c>
      <c r="O22" s="31">
        <f t="shared" si="5"/>
        <v>-345</v>
      </c>
      <c r="P22" s="31">
        <f t="shared" si="6"/>
        <v>-35</v>
      </c>
      <c r="Q22" s="31">
        <f t="shared" si="10"/>
        <v>-345</v>
      </c>
    </row>
    <row r="23" spans="2:17" ht="12.75">
      <c r="B23" s="30">
        <v>16</v>
      </c>
      <c r="C23" s="31">
        <v>-116497</v>
      </c>
      <c r="D23" s="31">
        <v>20532</v>
      </c>
      <c r="E23" s="31">
        <v>23974</v>
      </c>
      <c r="F23" s="31">
        <f t="shared" si="0"/>
        <v>44506</v>
      </c>
      <c r="G23" s="31">
        <f t="shared" si="1"/>
        <v>0</v>
      </c>
      <c r="H23" s="31">
        <f t="shared" si="7"/>
        <v>-170</v>
      </c>
      <c r="I23" s="31">
        <f t="shared" si="2"/>
        <v>-14</v>
      </c>
      <c r="J23" s="31">
        <v>-25435</v>
      </c>
      <c r="K23" s="31">
        <f t="shared" si="3"/>
        <v>-27</v>
      </c>
      <c r="L23" s="31">
        <f t="shared" si="8"/>
        <v>-410</v>
      </c>
      <c r="M23" s="31">
        <f t="shared" si="9"/>
        <v>-580</v>
      </c>
      <c r="N23" s="31">
        <f t="shared" si="4"/>
        <v>-41</v>
      </c>
      <c r="O23" s="31">
        <f t="shared" si="5"/>
        <v>-386</v>
      </c>
      <c r="P23" s="31">
        <f t="shared" si="6"/>
        <v>-41</v>
      </c>
      <c r="Q23" s="31">
        <f t="shared" si="10"/>
        <v>-386</v>
      </c>
    </row>
    <row r="24" spans="2:17" ht="12.75">
      <c r="B24" s="30">
        <v>17</v>
      </c>
      <c r="C24" s="31">
        <v>-116505</v>
      </c>
      <c r="D24" s="31">
        <v>20539</v>
      </c>
      <c r="E24" s="31">
        <v>23984</v>
      </c>
      <c r="F24" s="31">
        <f t="shared" si="0"/>
        <v>44523</v>
      </c>
      <c r="G24" s="31">
        <f t="shared" si="1"/>
        <v>17</v>
      </c>
      <c r="H24" s="31">
        <f t="shared" si="7"/>
        <v>-173</v>
      </c>
      <c r="I24" s="31">
        <f t="shared" si="2"/>
        <v>-3</v>
      </c>
      <c r="J24" s="31">
        <f>+-25457</f>
        <v>-25457</v>
      </c>
      <c r="K24" s="31">
        <f t="shared" si="3"/>
        <v>-22</v>
      </c>
      <c r="L24" s="31">
        <f t="shared" si="8"/>
        <v>-432</v>
      </c>
      <c r="M24" s="31">
        <f t="shared" si="9"/>
        <v>-605</v>
      </c>
      <c r="N24" s="31">
        <f t="shared" si="4"/>
        <v>-25</v>
      </c>
      <c r="O24" s="31">
        <f t="shared" si="5"/>
        <v>-394</v>
      </c>
      <c r="P24" s="31">
        <f t="shared" si="6"/>
        <v>-8</v>
      </c>
      <c r="Q24" s="31">
        <f t="shared" si="10"/>
        <v>-394</v>
      </c>
    </row>
    <row r="25" spans="2:18" ht="12.75">
      <c r="B25" s="30">
        <v>18</v>
      </c>
      <c r="C25" s="31">
        <v>-116529</v>
      </c>
      <c r="D25" s="31">
        <v>20542</v>
      </c>
      <c r="E25" s="31">
        <v>23987</v>
      </c>
      <c r="F25" s="31">
        <f t="shared" si="0"/>
        <v>44529</v>
      </c>
      <c r="G25" s="31">
        <f t="shared" si="1"/>
        <v>6</v>
      </c>
      <c r="H25" s="31">
        <f t="shared" si="7"/>
        <v>-185</v>
      </c>
      <c r="I25" s="31">
        <f t="shared" si="2"/>
        <v>-12</v>
      </c>
      <c r="J25" s="31">
        <v>-25475</v>
      </c>
      <c r="K25" s="31">
        <f t="shared" si="3"/>
        <v>-18</v>
      </c>
      <c r="L25" s="31">
        <f t="shared" si="8"/>
        <v>-450</v>
      </c>
      <c r="M25" s="31">
        <f t="shared" si="9"/>
        <v>-635</v>
      </c>
      <c r="N25" s="31">
        <f t="shared" si="4"/>
        <v>-30</v>
      </c>
      <c r="O25" s="31">
        <f t="shared" si="5"/>
        <v>-418</v>
      </c>
      <c r="P25" s="31">
        <f t="shared" si="6"/>
        <v>-24</v>
      </c>
      <c r="Q25" s="31">
        <f t="shared" si="10"/>
        <v>-418</v>
      </c>
      <c r="R25" s="29" t="s">
        <v>89</v>
      </c>
    </row>
    <row r="26" spans="2:17" ht="12.75">
      <c r="B26" s="30">
        <v>19</v>
      </c>
      <c r="C26" s="31">
        <v>-116557</v>
      </c>
      <c r="D26" s="31">
        <v>20544</v>
      </c>
      <c r="E26" s="31">
        <v>23992</v>
      </c>
      <c r="F26" s="31">
        <f t="shared" si="0"/>
        <v>44536</v>
      </c>
      <c r="G26" s="31">
        <f t="shared" si="1"/>
        <v>7</v>
      </c>
      <c r="H26" s="31">
        <f t="shared" si="7"/>
        <v>-195</v>
      </c>
      <c r="I26" s="31">
        <f t="shared" si="2"/>
        <v>-10</v>
      </c>
      <c r="J26" s="31">
        <v>-25500</v>
      </c>
      <c r="K26" s="31">
        <f t="shared" si="3"/>
        <v>-25</v>
      </c>
      <c r="L26" s="31">
        <f t="shared" si="8"/>
        <v>-475</v>
      </c>
      <c r="M26" s="31">
        <f t="shared" si="9"/>
        <v>-670</v>
      </c>
      <c r="N26" s="31">
        <f t="shared" si="4"/>
        <v>-35</v>
      </c>
      <c r="O26" s="31">
        <f t="shared" si="5"/>
        <v>-446</v>
      </c>
      <c r="P26" s="31">
        <f t="shared" si="6"/>
        <v>-28</v>
      </c>
      <c r="Q26" s="31">
        <f t="shared" si="10"/>
        <v>-446</v>
      </c>
    </row>
    <row r="27" spans="2:17" ht="12.75">
      <c r="B27" s="30">
        <v>20</v>
      </c>
      <c r="C27" s="31">
        <v>-116570</v>
      </c>
      <c r="D27" s="31">
        <v>20549</v>
      </c>
      <c r="E27" s="31">
        <v>23996</v>
      </c>
      <c r="F27" s="31">
        <f t="shared" si="0"/>
        <v>44545</v>
      </c>
      <c r="G27" s="31">
        <f t="shared" si="1"/>
        <v>9</v>
      </c>
      <c r="H27" s="31">
        <f t="shared" si="7"/>
        <v>-202</v>
      </c>
      <c r="I27" s="31">
        <f t="shared" si="2"/>
        <v>-7</v>
      </c>
      <c r="J27" s="31">
        <v>-25515</v>
      </c>
      <c r="K27" s="31">
        <f t="shared" si="3"/>
        <v>-15</v>
      </c>
      <c r="L27" s="31">
        <f t="shared" si="8"/>
        <v>-490</v>
      </c>
      <c r="M27" s="31">
        <f t="shared" si="9"/>
        <v>-692</v>
      </c>
      <c r="N27" s="31">
        <f t="shared" si="4"/>
        <v>-22</v>
      </c>
      <c r="O27" s="31">
        <f t="shared" si="5"/>
        <v>-459</v>
      </c>
      <c r="P27" s="31">
        <f t="shared" si="6"/>
        <v>-13</v>
      </c>
      <c r="Q27" s="31">
        <f t="shared" si="10"/>
        <v>-459</v>
      </c>
    </row>
    <row r="28" spans="2:17" ht="12.75">
      <c r="B28" s="30">
        <v>21</v>
      </c>
      <c r="C28" s="31">
        <v>-116595</v>
      </c>
      <c r="D28" s="31">
        <v>20554</v>
      </c>
      <c r="E28" s="31">
        <v>23999</v>
      </c>
      <c r="F28" s="31">
        <f t="shared" si="0"/>
        <v>44553</v>
      </c>
      <c r="G28" s="31">
        <f t="shared" si="1"/>
        <v>8</v>
      </c>
      <c r="H28" s="31">
        <f t="shared" si="7"/>
        <v>-215</v>
      </c>
      <c r="I28" s="31">
        <f t="shared" si="2"/>
        <v>-13</v>
      </c>
      <c r="J28" s="31">
        <v>-25535</v>
      </c>
      <c r="K28" s="31">
        <f t="shared" si="3"/>
        <v>-20</v>
      </c>
      <c r="L28" s="31">
        <f t="shared" si="8"/>
        <v>-510</v>
      </c>
      <c r="M28" s="31">
        <f t="shared" si="9"/>
        <v>-725</v>
      </c>
      <c r="N28" s="31">
        <f t="shared" si="4"/>
        <v>-33</v>
      </c>
      <c r="O28" s="31">
        <f t="shared" si="5"/>
        <v>-484</v>
      </c>
      <c r="P28" s="31">
        <f t="shared" si="6"/>
        <v>-25</v>
      </c>
      <c r="Q28" s="31">
        <f t="shared" si="10"/>
        <v>-484</v>
      </c>
    </row>
    <row r="29" spans="2:17" ht="12.75">
      <c r="B29" s="30">
        <v>22</v>
      </c>
      <c r="C29" s="31">
        <v>-116622</v>
      </c>
      <c r="D29" s="31">
        <v>20552</v>
      </c>
      <c r="E29" s="31">
        <v>24002</v>
      </c>
      <c r="F29" s="31">
        <f t="shared" si="0"/>
        <v>44554</v>
      </c>
      <c r="G29" s="31">
        <f t="shared" si="1"/>
        <v>1</v>
      </c>
      <c r="H29" s="31">
        <f t="shared" si="7"/>
        <v>-221</v>
      </c>
      <c r="I29" s="31">
        <f t="shared" si="2"/>
        <v>-6</v>
      </c>
      <c r="J29" s="31">
        <v>-25557</v>
      </c>
      <c r="K29" s="31">
        <f t="shared" si="3"/>
        <v>-22</v>
      </c>
      <c r="L29" s="31">
        <f t="shared" si="8"/>
        <v>-532</v>
      </c>
      <c r="M29" s="31">
        <f t="shared" si="9"/>
        <v>-753</v>
      </c>
      <c r="N29" s="31">
        <f t="shared" si="4"/>
        <v>-28</v>
      </c>
      <c r="O29" s="31">
        <f t="shared" si="5"/>
        <v>-511</v>
      </c>
      <c r="P29" s="31">
        <f t="shared" si="6"/>
        <v>-27</v>
      </c>
      <c r="Q29" s="31">
        <f t="shared" si="10"/>
        <v>-511</v>
      </c>
    </row>
    <row r="30" spans="2:17" ht="12.75">
      <c r="B30" s="30">
        <v>23</v>
      </c>
      <c r="C30" s="31"/>
      <c r="D30" s="31"/>
      <c r="E30" s="31"/>
      <c r="F30" s="31">
        <f t="shared" si="0"/>
        <v>0</v>
      </c>
      <c r="G30" s="31" t="str">
        <f t="shared" si="1"/>
        <v>-</v>
      </c>
      <c r="H30" s="31" t="str">
        <f t="shared" si="7"/>
        <v>-</v>
      </c>
      <c r="I30" s="31" t="str">
        <f t="shared" si="2"/>
        <v>-</v>
      </c>
      <c r="J30" s="31"/>
      <c r="K30" s="31" t="str">
        <f t="shared" si="3"/>
        <v>-</v>
      </c>
      <c r="L30" s="31" t="str">
        <f t="shared" si="8"/>
        <v>-</v>
      </c>
      <c r="M30" s="31" t="str">
        <f t="shared" si="9"/>
        <v>-</v>
      </c>
      <c r="N30" s="31" t="str">
        <f t="shared" si="4"/>
        <v>-</v>
      </c>
      <c r="O30" s="31" t="str">
        <f t="shared" si="5"/>
        <v>-</v>
      </c>
      <c r="P30" s="31" t="str">
        <f t="shared" si="6"/>
        <v>-</v>
      </c>
      <c r="Q30" s="31" t="str">
        <f t="shared" si="10"/>
        <v>-</v>
      </c>
    </row>
    <row r="31" spans="2:17" ht="12.75">
      <c r="B31" s="30">
        <v>24</v>
      </c>
      <c r="C31" s="31"/>
      <c r="D31" s="31"/>
      <c r="E31" s="31"/>
      <c r="F31" s="31">
        <f t="shared" si="0"/>
        <v>0</v>
      </c>
      <c r="G31" s="31" t="str">
        <f t="shared" si="1"/>
        <v>-</v>
      </c>
      <c r="H31" s="31" t="str">
        <f t="shared" si="7"/>
        <v>-</v>
      </c>
      <c r="I31" s="31" t="str">
        <f t="shared" si="2"/>
        <v>-</v>
      </c>
      <c r="J31" s="31"/>
      <c r="K31" s="31" t="str">
        <f t="shared" si="3"/>
        <v>-</v>
      </c>
      <c r="L31" s="31" t="str">
        <f t="shared" si="8"/>
        <v>-</v>
      </c>
      <c r="M31" s="31" t="str">
        <f t="shared" si="9"/>
        <v>-</v>
      </c>
      <c r="N31" s="31" t="str">
        <f t="shared" si="4"/>
        <v>-</v>
      </c>
      <c r="O31" s="31" t="str">
        <f t="shared" si="5"/>
        <v>-</v>
      </c>
      <c r="P31" s="31" t="str">
        <f t="shared" si="6"/>
        <v>-</v>
      </c>
      <c r="Q31" s="31" t="str">
        <f t="shared" si="10"/>
        <v>-</v>
      </c>
    </row>
    <row r="32" spans="2:17" ht="12.75">
      <c r="B32" s="30">
        <v>25</v>
      </c>
      <c r="C32" s="31"/>
      <c r="D32" s="31"/>
      <c r="E32" s="31"/>
      <c r="F32" s="31">
        <f t="shared" si="0"/>
        <v>0</v>
      </c>
      <c r="G32" s="31" t="str">
        <f t="shared" si="1"/>
        <v>-</v>
      </c>
      <c r="H32" s="31" t="str">
        <f t="shared" si="7"/>
        <v>-</v>
      </c>
      <c r="I32" s="31" t="str">
        <f t="shared" si="2"/>
        <v>-</v>
      </c>
      <c r="J32" s="31"/>
      <c r="K32" s="31" t="str">
        <f t="shared" si="3"/>
        <v>-</v>
      </c>
      <c r="L32" s="31" t="str">
        <f t="shared" si="8"/>
        <v>-</v>
      </c>
      <c r="M32" s="31" t="str">
        <f t="shared" si="9"/>
        <v>-</v>
      </c>
      <c r="N32" s="31" t="str">
        <f t="shared" si="4"/>
        <v>-</v>
      </c>
      <c r="O32" s="31" t="str">
        <f t="shared" si="5"/>
        <v>-</v>
      </c>
      <c r="P32" s="31" t="str">
        <f t="shared" si="6"/>
        <v>-</v>
      </c>
      <c r="Q32" s="31" t="str">
        <f t="shared" si="10"/>
        <v>-</v>
      </c>
    </row>
    <row r="33" spans="2:17" ht="12.75">
      <c r="B33" s="30">
        <v>26</v>
      </c>
      <c r="C33" s="31"/>
      <c r="D33" s="31"/>
      <c r="E33" s="31"/>
      <c r="F33" s="31">
        <f t="shared" si="0"/>
        <v>0</v>
      </c>
      <c r="G33" s="31" t="str">
        <f t="shared" si="1"/>
        <v>-</v>
      </c>
      <c r="H33" s="31" t="str">
        <f t="shared" si="7"/>
        <v>-</v>
      </c>
      <c r="I33" s="31" t="str">
        <f t="shared" si="2"/>
        <v>-</v>
      </c>
      <c r="J33" s="31"/>
      <c r="K33" s="31" t="str">
        <f t="shared" si="3"/>
        <v>-</v>
      </c>
      <c r="L33" s="31" t="str">
        <f t="shared" si="8"/>
        <v>-</v>
      </c>
      <c r="M33" s="31" t="str">
        <f t="shared" si="9"/>
        <v>-</v>
      </c>
      <c r="N33" s="31" t="str">
        <f t="shared" si="4"/>
        <v>-</v>
      </c>
      <c r="O33" s="31" t="str">
        <f t="shared" si="5"/>
        <v>-</v>
      </c>
      <c r="P33" s="31" t="str">
        <f t="shared" si="6"/>
        <v>-</v>
      </c>
      <c r="Q33" s="31" t="str">
        <f t="shared" si="10"/>
        <v>-</v>
      </c>
    </row>
    <row r="34" spans="2:17" ht="12.75">
      <c r="B34" s="30">
        <v>27</v>
      </c>
      <c r="C34" s="31"/>
      <c r="D34" s="31"/>
      <c r="E34" s="31"/>
      <c r="F34" s="31">
        <f t="shared" si="0"/>
        <v>0</v>
      </c>
      <c r="G34" s="31" t="str">
        <f t="shared" si="1"/>
        <v>-</v>
      </c>
      <c r="H34" s="31" t="str">
        <f t="shared" si="7"/>
        <v>-</v>
      </c>
      <c r="I34" s="31" t="str">
        <f t="shared" si="2"/>
        <v>-</v>
      </c>
      <c r="J34" s="31"/>
      <c r="K34" s="31" t="str">
        <f t="shared" si="3"/>
        <v>-</v>
      </c>
      <c r="L34" s="31" t="str">
        <f t="shared" si="8"/>
        <v>-</v>
      </c>
      <c r="M34" s="31" t="str">
        <f t="shared" si="9"/>
        <v>-</v>
      </c>
      <c r="N34" s="31" t="str">
        <f t="shared" si="4"/>
        <v>-</v>
      </c>
      <c r="O34" s="31" t="str">
        <f t="shared" si="5"/>
        <v>-</v>
      </c>
      <c r="P34" s="31" t="str">
        <f t="shared" si="6"/>
        <v>-</v>
      </c>
      <c r="Q34" s="31" t="str">
        <f t="shared" si="10"/>
        <v>-</v>
      </c>
    </row>
    <row r="35" spans="2:17" ht="12.75">
      <c r="B35" s="30">
        <v>28</v>
      </c>
      <c r="C35" s="31"/>
      <c r="D35" s="31"/>
      <c r="E35" s="31"/>
      <c r="F35" s="31">
        <f t="shared" si="0"/>
        <v>0</v>
      </c>
      <c r="G35" s="31" t="str">
        <f t="shared" si="1"/>
        <v>-</v>
      </c>
      <c r="H35" s="31" t="str">
        <f t="shared" si="7"/>
        <v>-</v>
      </c>
      <c r="I35" s="31" t="str">
        <f t="shared" si="2"/>
        <v>-</v>
      </c>
      <c r="J35" s="31"/>
      <c r="K35" s="31" t="str">
        <f t="shared" si="3"/>
        <v>-</v>
      </c>
      <c r="L35" s="31" t="str">
        <f t="shared" si="8"/>
        <v>-</v>
      </c>
      <c r="M35" s="31" t="str">
        <f t="shared" si="9"/>
        <v>-</v>
      </c>
      <c r="N35" s="31" t="str">
        <f t="shared" si="4"/>
        <v>-</v>
      </c>
      <c r="O35" s="31" t="str">
        <f t="shared" si="5"/>
        <v>-</v>
      </c>
      <c r="P35" s="31" t="str">
        <f t="shared" si="6"/>
        <v>-</v>
      </c>
      <c r="Q35" s="31" t="str">
        <f t="shared" si="10"/>
        <v>-</v>
      </c>
    </row>
    <row r="36" spans="2:17" ht="12.75">
      <c r="B36" s="30">
        <v>29</v>
      </c>
      <c r="C36" s="31"/>
      <c r="D36" s="31"/>
      <c r="E36" s="31"/>
      <c r="F36" s="31">
        <f t="shared" si="0"/>
        <v>0</v>
      </c>
      <c r="G36" s="31" t="str">
        <f t="shared" si="1"/>
        <v>-</v>
      </c>
      <c r="H36" s="31" t="str">
        <f t="shared" si="7"/>
        <v>-</v>
      </c>
      <c r="I36" s="31" t="str">
        <f t="shared" si="2"/>
        <v>-</v>
      </c>
      <c r="J36" s="31"/>
      <c r="K36" s="31" t="str">
        <f t="shared" si="3"/>
        <v>-</v>
      </c>
      <c r="L36" s="31" t="str">
        <f t="shared" si="8"/>
        <v>-</v>
      </c>
      <c r="M36" s="31" t="str">
        <f t="shared" si="9"/>
        <v>-</v>
      </c>
      <c r="N36" s="31" t="str">
        <f t="shared" si="4"/>
        <v>-</v>
      </c>
      <c r="O36" s="31" t="str">
        <f t="shared" si="5"/>
        <v>-</v>
      </c>
      <c r="P36" s="31" t="str">
        <f t="shared" si="6"/>
        <v>-</v>
      </c>
      <c r="Q36" s="31" t="str">
        <f t="shared" si="10"/>
        <v>-</v>
      </c>
    </row>
    <row r="37" spans="2:17" ht="12.75">
      <c r="B37" s="30">
        <v>30</v>
      </c>
      <c r="C37" s="31"/>
      <c r="D37" s="31"/>
      <c r="E37" s="31"/>
      <c r="F37" s="31">
        <f t="shared" si="0"/>
        <v>0</v>
      </c>
      <c r="G37" s="31" t="str">
        <f t="shared" si="1"/>
        <v>-</v>
      </c>
      <c r="H37" s="31" t="str">
        <f t="shared" si="7"/>
        <v>-</v>
      </c>
      <c r="I37" s="31" t="str">
        <f t="shared" si="2"/>
        <v>-</v>
      </c>
      <c r="J37" s="31"/>
      <c r="K37" s="31" t="str">
        <f t="shared" si="3"/>
        <v>-</v>
      </c>
      <c r="L37" s="31" t="str">
        <f t="shared" si="8"/>
        <v>-</v>
      </c>
      <c r="M37" s="31" t="str">
        <f t="shared" si="9"/>
        <v>-</v>
      </c>
      <c r="N37" s="31" t="str">
        <f t="shared" si="4"/>
        <v>-</v>
      </c>
      <c r="O37" s="31" t="str">
        <f t="shared" si="5"/>
        <v>-</v>
      </c>
      <c r="P37" s="31" t="str">
        <f t="shared" si="6"/>
        <v>-</v>
      </c>
      <c r="Q37" s="31" t="str">
        <f t="shared" si="10"/>
        <v>-</v>
      </c>
    </row>
    <row r="38" spans="2:17" ht="12.75">
      <c r="B38" s="30">
        <v>31</v>
      </c>
      <c r="C38" s="31"/>
      <c r="D38" s="31"/>
      <c r="E38" s="31"/>
      <c r="F38" s="31">
        <f t="shared" si="0"/>
        <v>0</v>
      </c>
      <c r="G38" s="31" t="str">
        <f t="shared" si="1"/>
        <v>-</v>
      </c>
      <c r="H38" s="31" t="str">
        <f t="shared" si="7"/>
        <v>-</v>
      </c>
      <c r="I38" s="31" t="str">
        <f t="shared" si="2"/>
        <v>-</v>
      </c>
      <c r="J38" s="31"/>
      <c r="K38" s="31" t="str">
        <f t="shared" si="3"/>
        <v>-</v>
      </c>
      <c r="L38" s="31" t="str">
        <f t="shared" si="8"/>
        <v>-</v>
      </c>
      <c r="M38" s="31" t="str">
        <f t="shared" si="9"/>
        <v>-</v>
      </c>
      <c r="N38" s="31" t="str">
        <f t="shared" si="4"/>
        <v>-</v>
      </c>
      <c r="O38" s="31" t="str">
        <f t="shared" si="5"/>
        <v>-</v>
      </c>
      <c r="P38" s="31" t="str">
        <f t="shared" si="6"/>
        <v>-</v>
      </c>
      <c r="Q38" s="31" t="str">
        <f t="shared" si="10"/>
        <v>-</v>
      </c>
    </row>
    <row r="39" spans="2:17" s="26" customFormat="1" ht="51">
      <c r="B39" s="24"/>
      <c r="E39" s="32" t="s">
        <v>44</v>
      </c>
      <c r="F39" s="32" t="s">
        <v>3</v>
      </c>
      <c r="G39" s="27" t="s">
        <v>29</v>
      </c>
      <c r="H39" s="32" t="s">
        <v>45</v>
      </c>
      <c r="I39" s="27" t="s">
        <v>28</v>
      </c>
      <c r="J39" s="32" t="s">
        <v>43</v>
      </c>
      <c r="K39" s="27" t="s">
        <v>28</v>
      </c>
      <c r="M39" s="32" t="s">
        <v>3</v>
      </c>
      <c r="N39" s="27" t="s">
        <v>26</v>
      </c>
      <c r="O39" s="32" t="s">
        <v>25</v>
      </c>
      <c r="P39" s="27" t="s">
        <v>27</v>
      </c>
      <c r="Q39" s="27" t="s">
        <v>16</v>
      </c>
    </row>
    <row r="40" spans="5:17" ht="12.75">
      <c r="E40" s="34">
        <f>F40/9.81</f>
        <v>24.668705402650357</v>
      </c>
      <c r="F40" s="35">
        <f>SUM(G8:G38)</f>
        <v>242</v>
      </c>
      <c r="G40" s="35">
        <f>AVERAGE(G8:G38)</f>
        <v>11</v>
      </c>
      <c r="H40" s="35">
        <f>SUM(I8:I38)</f>
        <v>-221</v>
      </c>
      <c r="I40" s="35">
        <f>AVERAGE(I8:I38)</f>
        <v>-10.045454545454545</v>
      </c>
      <c r="J40" s="35">
        <f>SUM(K8:K38)</f>
        <v>-532</v>
      </c>
      <c r="K40" s="35">
        <f>AVERAGE(K8:K38)</f>
        <v>-24.181818181818183</v>
      </c>
      <c r="M40" s="35">
        <f>SUM(N8:N38)</f>
        <v>-753</v>
      </c>
      <c r="N40" s="35">
        <f>AVERAGE(N8:N38)</f>
        <v>-34.22727272727273</v>
      </c>
      <c r="O40" s="35">
        <f>SUM(P8:P38)</f>
        <v>-511</v>
      </c>
      <c r="P40" s="35">
        <f>AVERAGE(P8:P38)</f>
        <v>-23.227272727272727</v>
      </c>
      <c r="Q40" s="35" t="str">
        <f>O38</f>
        <v>-</v>
      </c>
    </row>
    <row r="41" spans="2:17" s="10" customFormat="1" ht="12.75">
      <c r="B41" s="11"/>
      <c r="D41" s="14" t="s">
        <v>80</v>
      </c>
      <c r="E41" s="10">
        <f>F41/9.81</f>
        <v>16.207951070336392</v>
      </c>
      <c r="F41" s="10">
        <v>159</v>
      </c>
      <c r="G41" s="10">
        <f>F41/31</f>
        <v>5.129032258064516</v>
      </c>
      <c r="H41" s="10">
        <v>317</v>
      </c>
      <c r="I41" s="20">
        <f>H41/31</f>
        <v>10.225806451612904</v>
      </c>
      <c r="J41" s="10">
        <v>1202</v>
      </c>
      <c r="K41" s="10">
        <f>J41/31</f>
        <v>38.774193548387096</v>
      </c>
      <c r="L41" s="41">
        <v>31</v>
      </c>
      <c r="M41" s="10">
        <v>1519</v>
      </c>
      <c r="N41" s="10">
        <f>M41/31</f>
        <v>49</v>
      </c>
      <c r="O41" s="10">
        <v>1366</v>
      </c>
      <c r="P41" s="10">
        <f>O41/31</f>
        <v>44.064516129032256</v>
      </c>
      <c r="Q41" s="10">
        <v>1673</v>
      </c>
    </row>
    <row r="42" spans="2:17" s="10" customFormat="1" ht="12.75">
      <c r="B42" s="11"/>
      <c r="C42" s="17"/>
      <c r="D42" s="14" t="s">
        <v>81</v>
      </c>
      <c r="E42" s="10">
        <f>F42/9.81</f>
        <v>44.95412844036697</v>
      </c>
      <c r="F42" s="10">
        <v>441</v>
      </c>
      <c r="G42" s="10">
        <f>F42/31</f>
        <v>14.225806451612904</v>
      </c>
      <c r="H42" s="10">
        <v>270</v>
      </c>
      <c r="I42" s="20">
        <f>H42/31</f>
        <v>8.709677419354838</v>
      </c>
      <c r="J42" s="10">
        <v>1100</v>
      </c>
      <c r="K42" s="10">
        <f>J42/31</f>
        <v>35.483870967741936</v>
      </c>
      <c r="L42" s="43">
        <v>39</v>
      </c>
      <c r="M42" s="10">
        <v>1370</v>
      </c>
      <c r="N42" s="10">
        <f>M42/31</f>
        <v>44.193548387096776</v>
      </c>
      <c r="O42" s="10">
        <v>929</v>
      </c>
      <c r="P42" s="10">
        <f>O42/31</f>
        <v>29.967741935483872</v>
      </c>
      <c r="Q42" s="10">
        <v>1660</v>
      </c>
    </row>
    <row r="43" spans="2:17" s="10" customFormat="1" ht="12.75">
      <c r="B43" s="11"/>
      <c r="D43" s="14" t="s">
        <v>82</v>
      </c>
      <c r="E43" s="10">
        <f>F43/9.81</f>
        <v>18.04281345565749</v>
      </c>
      <c r="F43" s="10">
        <v>177</v>
      </c>
      <c r="G43" s="10">
        <f>F43/31</f>
        <v>5.709677419354839</v>
      </c>
      <c r="H43" s="16">
        <v>300</v>
      </c>
      <c r="I43" s="20">
        <f>H43/31</f>
        <v>9.67741935483871</v>
      </c>
      <c r="J43" s="16">
        <v>1332</v>
      </c>
      <c r="K43" s="10">
        <f>J43/31</f>
        <v>42.96774193548387</v>
      </c>
      <c r="L43" s="42">
        <v>30</v>
      </c>
      <c r="M43" s="10">
        <v>1632</v>
      </c>
      <c r="N43" s="10">
        <f>M43/31</f>
        <v>52.645161290322584</v>
      </c>
      <c r="O43" s="10">
        <v>1278</v>
      </c>
      <c r="P43" s="10">
        <f>O43/31</f>
        <v>41.225806451612904</v>
      </c>
      <c r="Q43" s="10">
        <v>1455</v>
      </c>
    </row>
    <row r="44" spans="2:18" s="10" customFormat="1" ht="12.75">
      <c r="B44" s="11"/>
      <c r="D44" s="14" t="s">
        <v>83</v>
      </c>
      <c r="E44" s="10">
        <f>F44/9.81</f>
        <v>0</v>
      </c>
      <c r="G44" s="10">
        <f>F44/31</f>
        <v>0</v>
      </c>
      <c r="H44" s="16"/>
      <c r="I44" s="20">
        <f>H44/31</f>
        <v>0</v>
      </c>
      <c r="J44" s="16"/>
      <c r="K44" s="10">
        <f>J44/31</f>
        <v>0</v>
      </c>
      <c r="L44" s="42">
        <v>34</v>
      </c>
      <c r="N44" s="10">
        <f>M44/31</f>
        <v>0</v>
      </c>
      <c r="P44" s="10">
        <f>O44/31</f>
        <v>0</v>
      </c>
      <c r="R44" s="16"/>
    </row>
    <row r="45" spans="2:12" s="10" customFormat="1" ht="12.75">
      <c r="B45" s="11"/>
      <c r="D45" s="14"/>
      <c r="H45" s="17"/>
      <c r="I45" s="20"/>
      <c r="J45" s="17"/>
      <c r="L45" s="17"/>
    </row>
    <row r="46" spans="2:9" s="10" customFormat="1" ht="12.75">
      <c r="B46" s="11"/>
      <c r="D46" s="14"/>
      <c r="I46" s="20"/>
    </row>
    <row r="47" spans="2:9" s="10" customFormat="1" ht="12.75">
      <c r="B47" s="11"/>
      <c r="D47" s="14"/>
      <c r="I47" s="20"/>
    </row>
    <row r="48" spans="2:9" s="10" customFormat="1" ht="12.75">
      <c r="B48" s="11"/>
      <c r="D48" s="14"/>
      <c r="I48" s="20"/>
    </row>
    <row r="49" spans="2:9" s="10" customFormat="1" ht="12.75">
      <c r="B49" s="11"/>
      <c r="D49" s="14"/>
      <c r="I49" s="20"/>
    </row>
    <row r="50" spans="2:9" s="10" customFormat="1" ht="12.75">
      <c r="B50" s="11"/>
      <c r="D50" s="14"/>
      <c r="I50" s="20"/>
    </row>
    <row r="51" spans="2:9" s="10" customFormat="1" ht="12.75">
      <c r="B51" s="11"/>
      <c r="D51" s="14"/>
      <c r="I51" s="20"/>
    </row>
    <row r="52" spans="2:9" s="10" customFormat="1" ht="12.75">
      <c r="B52" s="11"/>
      <c r="D52" s="14"/>
      <c r="I52" s="20"/>
    </row>
    <row r="53" spans="2:9" s="10" customFormat="1" ht="12.75">
      <c r="B53" s="11"/>
      <c r="D53" s="14"/>
      <c r="I53" s="20"/>
    </row>
    <row r="54" spans="2:9" s="10" customFormat="1" ht="12.75">
      <c r="B54" s="11"/>
      <c r="D54" s="14"/>
      <c r="I54" s="20"/>
    </row>
    <row r="55" spans="2:9" s="10" customFormat="1" ht="12.75">
      <c r="B55" s="11"/>
      <c r="D55" s="14"/>
      <c r="I55" s="20"/>
    </row>
    <row r="56" spans="2:9" s="10" customFormat="1" ht="12.75">
      <c r="B56" s="11"/>
      <c r="D56" s="14"/>
      <c r="I56" s="20"/>
    </row>
    <row r="57" ht="12.75">
      <c r="N57" s="33"/>
    </row>
    <row r="58" spans="3:15" ht="12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7"/>
    </row>
    <row r="59" spans="3:16" ht="12.75">
      <c r="C59" s="29" t="s">
        <v>47</v>
      </c>
      <c r="H59" s="37" t="s">
        <v>48</v>
      </c>
      <c r="I59" s="37"/>
      <c r="J59" s="37"/>
      <c r="K59" s="37"/>
      <c r="L59" s="37"/>
      <c r="M59" s="37"/>
      <c r="N59" s="37"/>
      <c r="O59" s="37"/>
      <c r="P59" s="37"/>
    </row>
    <row r="60" spans="3:18" ht="12.75">
      <c r="C60" s="29" t="s">
        <v>49</v>
      </c>
      <c r="H60" s="37" t="s">
        <v>50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</row>
  </sheetData>
  <sheetProtection/>
  <mergeCells count="20">
    <mergeCell ref="O4:Q4"/>
    <mergeCell ref="O5:O6"/>
    <mergeCell ref="P5:P7"/>
    <mergeCell ref="F5:G5"/>
    <mergeCell ref="H5:I5"/>
    <mergeCell ref="Q5:Q7"/>
    <mergeCell ref="N6:N7"/>
    <mergeCell ref="G6:G7"/>
    <mergeCell ref="I6:I7"/>
    <mergeCell ref="K6:K7"/>
    <mergeCell ref="C4:E4"/>
    <mergeCell ref="F4:G4"/>
    <mergeCell ref="H4:N4"/>
    <mergeCell ref="J5:L5"/>
    <mergeCell ref="M5:N5"/>
    <mergeCell ref="L6:L7"/>
    <mergeCell ref="B5:B6"/>
    <mergeCell ref="C5:C6"/>
    <mergeCell ref="D5:D6"/>
    <mergeCell ref="E5:E6"/>
  </mergeCells>
  <conditionalFormatting sqref="E41:E56">
    <cfRule type="expression" priority="1" dxfId="3" stopIfTrue="1">
      <formula>0</formula>
    </cfRule>
  </conditionalFormatting>
  <hyperlinks>
    <hyperlink ref="H60:R60" r:id="rId1" display="http://www.bdpv.fr/fiche_utilisateur.php?util=blabrique"/>
    <hyperlink ref="H59:P59" r:id="rId2" display="http://www.retrouversonnord.be/autarcie.htm"/>
  </hyperlinks>
  <printOptions/>
  <pageMargins left="0.7" right="0.7" top="0.75" bottom="0.75" header="0.3" footer="0.3"/>
  <pageSetup fitToHeight="1" fitToWidth="1" horizontalDpi="600" verticalDpi="600" orientation="landscape" paperSize="9" scale="3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0"/>
  <sheetViews>
    <sheetView zoomScale="75" zoomScaleNormal="75" zoomScalePageLayoutView="0" workbookViewId="0" topLeftCell="C1">
      <pane ySplit="7" topLeftCell="BM11" activePane="bottomLeft" state="frozen"/>
      <selection pane="topLeft" activeCell="S6" sqref="S6"/>
      <selection pane="bottomLeft" activeCell="C2" sqref="C2"/>
    </sheetView>
  </sheetViews>
  <sheetFormatPr defaultColWidth="14.421875" defaultRowHeight="15"/>
  <cols>
    <col min="1" max="1" width="11.7109375" style="29" customWidth="1"/>
    <col min="2" max="2" width="5.7109375" style="33" customWidth="1"/>
    <col min="3" max="3" width="11.7109375" style="29" customWidth="1"/>
    <col min="4" max="5" width="9.7109375" style="29" customWidth="1"/>
    <col min="6" max="6" width="7.8515625" style="29" customWidth="1"/>
    <col min="7" max="7" width="4.7109375" style="29" customWidth="1"/>
    <col min="8" max="9" width="6.7109375" style="29" customWidth="1"/>
    <col min="10" max="10" width="9.7109375" style="29" customWidth="1"/>
    <col min="11" max="11" width="4.7109375" style="29" customWidth="1"/>
    <col min="12" max="13" width="6.7109375" style="29" customWidth="1"/>
    <col min="14" max="14" width="5.7109375" style="29" customWidth="1"/>
    <col min="15" max="15" width="7.8515625" style="29" customWidth="1"/>
    <col min="16" max="16" width="4.57421875" style="29" customWidth="1"/>
    <col min="17" max="17" width="7.140625" style="29" customWidth="1"/>
    <col min="18" max="16384" width="14.421875" style="29" customWidth="1"/>
  </cols>
  <sheetData>
    <row r="1" ht="8.25" customHeight="1" thickBot="1"/>
    <row r="2" spans="2:6" ht="13.5" thickBot="1">
      <c r="B2" s="23" t="s">
        <v>0</v>
      </c>
      <c r="C2" s="36"/>
      <c r="F2" s="29" t="s">
        <v>42</v>
      </c>
    </row>
    <row r="4" spans="3:17" s="24" customFormat="1" ht="49.5" customHeight="1">
      <c r="C4" s="51" t="s">
        <v>5</v>
      </c>
      <c r="D4" s="52"/>
      <c r="E4" s="53"/>
      <c r="F4" s="54" t="s">
        <v>7</v>
      </c>
      <c r="G4" s="54"/>
      <c r="H4" s="51" t="s">
        <v>4</v>
      </c>
      <c r="I4" s="52"/>
      <c r="J4" s="52"/>
      <c r="K4" s="52"/>
      <c r="L4" s="52"/>
      <c r="M4" s="52"/>
      <c r="N4" s="53"/>
      <c r="O4" s="51" t="s">
        <v>6</v>
      </c>
      <c r="P4" s="52"/>
      <c r="Q4" s="52"/>
    </row>
    <row r="5" spans="2:17" s="24" customFormat="1" ht="87" customHeight="1">
      <c r="B5" s="49" t="s">
        <v>2</v>
      </c>
      <c r="C5" s="49" t="s">
        <v>20</v>
      </c>
      <c r="D5" s="49" t="s">
        <v>18</v>
      </c>
      <c r="E5" s="49" t="s">
        <v>19</v>
      </c>
      <c r="F5" s="56" t="s">
        <v>21</v>
      </c>
      <c r="G5" s="57"/>
      <c r="H5" s="56" t="s">
        <v>23</v>
      </c>
      <c r="I5" s="57"/>
      <c r="J5" s="51" t="s">
        <v>22</v>
      </c>
      <c r="K5" s="52"/>
      <c r="L5" s="53"/>
      <c r="M5" s="51" t="s">
        <v>24</v>
      </c>
      <c r="N5" s="53"/>
      <c r="O5" s="55" t="s">
        <v>16</v>
      </c>
      <c r="P5" s="55" t="s">
        <v>30</v>
      </c>
      <c r="Q5" s="55" t="s">
        <v>16</v>
      </c>
    </row>
    <row r="6" spans="2:17" s="24" customFormat="1" ht="38.25">
      <c r="B6" s="50"/>
      <c r="C6" s="50"/>
      <c r="D6" s="50"/>
      <c r="E6" s="50"/>
      <c r="F6" s="25" t="s">
        <v>14</v>
      </c>
      <c r="G6" s="54" t="s">
        <v>11</v>
      </c>
      <c r="H6" s="25" t="s">
        <v>12</v>
      </c>
      <c r="I6" s="54" t="s">
        <v>13</v>
      </c>
      <c r="J6" s="25" t="s">
        <v>60</v>
      </c>
      <c r="K6" s="54" t="s">
        <v>13</v>
      </c>
      <c r="L6" s="49" t="s">
        <v>10</v>
      </c>
      <c r="M6" s="25" t="s">
        <v>10</v>
      </c>
      <c r="N6" s="54" t="s">
        <v>9</v>
      </c>
      <c r="O6" s="50"/>
      <c r="P6" s="55"/>
      <c r="Q6" s="55"/>
    </row>
    <row r="7" spans="2:17" s="26" customFormat="1" ht="25.5">
      <c r="B7" s="27" t="s">
        <v>52</v>
      </c>
      <c r="C7" s="1" t="s">
        <v>46</v>
      </c>
      <c r="D7" s="1" t="s">
        <v>46</v>
      </c>
      <c r="E7" s="1" t="s">
        <v>46</v>
      </c>
      <c r="F7" s="28" t="e">
        <f>D7+E7</f>
        <v>#VALUE!</v>
      </c>
      <c r="G7" s="54"/>
      <c r="H7" s="1" t="s">
        <v>46</v>
      </c>
      <c r="I7" s="54"/>
      <c r="J7" s="1" t="s">
        <v>46</v>
      </c>
      <c r="K7" s="54"/>
      <c r="L7" s="50"/>
      <c r="M7" s="1" t="s">
        <v>46</v>
      </c>
      <c r="N7" s="54"/>
      <c r="O7" s="28" t="s">
        <v>46</v>
      </c>
      <c r="P7" s="50"/>
      <c r="Q7" s="50"/>
    </row>
    <row r="8" spans="2:17" ht="12.75">
      <c r="B8" s="30">
        <v>1</v>
      </c>
      <c r="C8" s="31"/>
      <c r="D8" s="31"/>
      <c r="E8" s="31"/>
      <c r="F8" s="31">
        <f>D8+E8</f>
        <v>0</v>
      </c>
      <c r="G8" s="31" t="str">
        <f>IF(C8=0,"-",F8-F7)</f>
        <v>-</v>
      </c>
      <c r="H8" s="31" t="str">
        <f>IF(C8=0,"-",I8)</f>
        <v>-</v>
      </c>
      <c r="I8" s="31" t="str">
        <f>IF(C8=0,"-",-(G8-P8+K8))</f>
        <v>-</v>
      </c>
      <c r="J8" s="31"/>
      <c r="K8" s="31" t="str">
        <f>IF(C8=0,"-",J8-J7)</f>
        <v>-</v>
      </c>
      <c r="L8" s="31" t="str">
        <f>IF(C8=0,"-",K8)</f>
        <v>-</v>
      </c>
      <c r="M8" s="31" t="str">
        <f>IF(C8=0,"-",N8)</f>
        <v>-</v>
      </c>
      <c r="N8" s="31" t="str">
        <f aca="true" t="shared" si="0" ref="N8:N36">IF(C8=0,"-",I8+K8)</f>
        <v>-</v>
      </c>
      <c r="O8" s="31" t="str">
        <f aca="true" t="shared" si="1" ref="O8:O36">IF(C8=0,"-",O7+P8)</f>
        <v>-</v>
      </c>
      <c r="P8" s="31" t="str">
        <f>IF(C8=0,"-",C8-C7)</f>
        <v>-</v>
      </c>
      <c r="Q8" s="31" t="str">
        <f>IF(C8=0,"-",P8)</f>
        <v>-</v>
      </c>
    </row>
    <row r="9" spans="2:17" ht="12.75">
      <c r="B9" s="30">
        <v>2</v>
      </c>
      <c r="C9" s="31"/>
      <c r="D9" s="31"/>
      <c r="E9" s="31"/>
      <c r="F9" s="31">
        <f aca="true" t="shared" si="2" ref="F9:F36">D9+E9</f>
        <v>0</v>
      </c>
      <c r="G9" s="31" t="str">
        <f aca="true" t="shared" si="3" ref="G9:G36">IF(C9=0,"-",F9-F8)</f>
        <v>-</v>
      </c>
      <c r="H9" s="31" t="str">
        <f>IF(C9=0,"-",H8+I9)</f>
        <v>-</v>
      </c>
      <c r="I9" s="31" t="str">
        <f aca="true" t="shared" si="4" ref="I9:I36">IF(C9=0,"-",-(G9-P9+K9))</f>
        <v>-</v>
      </c>
      <c r="J9" s="31"/>
      <c r="K9" s="31" t="str">
        <f aca="true" t="shared" si="5" ref="K9:K36">IF(C9=0,"-",J9-J8)</f>
        <v>-</v>
      </c>
      <c r="L9" s="31" t="str">
        <f aca="true" t="shared" si="6" ref="L9:L36">IF(C9=0,"-",K9+L8)</f>
        <v>-</v>
      </c>
      <c r="M9" s="31" t="str">
        <f aca="true" t="shared" si="7" ref="M9:M36">IF(C9=0,"-",M8+N9)</f>
        <v>-</v>
      </c>
      <c r="N9" s="31" t="str">
        <f t="shared" si="0"/>
        <v>-</v>
      </c>
      <c r="O9" s="31" t="str">
        <f t="shared" si="1"/>
        <v>-</v>
      </c>
      <c r="P9" s="31" t="str">
        <f aca="true" t="shared" si="8" ref="P9:P36">IF(C9=0,"-",C9-C8)</f>
        <v>-</v>
      </c>
      <c r="Q9" s="31" t="str">
        <f>IF(C9=0,"-",P9+Q8)</f>
        <v>-</v>
      </c>
    </row>
    <row r="10" spans="2:17" ht="12.75">
      <c r="B10" s="30">
        <v>3</v>
      </c>
      <c r="C10" s="31"/>
      <c r="D10" s="31"/>
      <c r="E10" s="31"/>
      <c r="F10" s="31">
        <f t="shared" si="2"/>
        <v>0</v>
      </c>
      <c r="G10" s="31" t="str">
        <f t="shared" si="3"/>
        <v>-</v>
      </c>
      <c r="H10" s="31" t="str">
        <f aca="true" t="shared" si="9" ref="H10:H36">IF(C10=0,"-",H9+I10)</f>
        <v>-</v>
      </c>
      <c r="I10" s="31" t="str">
        <f t="shared" si="4"/>
        <v>-</v>
      </c>
      <c r="J10" s="31"/>
      <c r="K10" s="31" t="str">
        <f t="shared" si="5"/>
        <v>-</v>
      </c>
      <c r="L10" s="31" t="str">
        <f t="shared" si="6"/>
        <v>-</v>
      </c>
      <c r="M10" s="31" t="str">
        <f t="shared" si="7"/>
        <v>-</v>
      </c>
      <c r="N10" s="31" t="str">
        <f t="shared" si="0"/>
        <v>-</v>
      </c>
      <c r="O10" s="31" t="str">
        <f t="shared" si="1"/>
        <v>-</v>
      </c>
      <c r="P10" s="31" t="str">
        <f t="shared" si="8"/>
        <v>-</v>
      </c>
      <c r="Q10" s="31" t="str">
        <f aca="true" t="shared" si="10" ref="Q10:Q36">IF(C10=0,"-",P10+Q9)</f>
        <v>-</v>
      </c>
    </row>
    <row r="11" spans="2:17" ht="12.75">
      <c r="B11" s="30">
        <v>4</v>
      </c>
      <c r="C11" s="31"/>
      <c r="D11" s="31"/>
      <c r="E11" s="31"/>
      <c r="F11" s="31">
        <f t="shared" si="2"/>
        <v>0</v>
      </c>
      <c r="G11" s="31" t="str">
        <f t="shared" si="3"/>
        <v>-</v>
      </c>
      <c r="H11" s="31" t="str">
        <f t="shared" si="9"/>
        <v>-</v>
      </c>
      <c r="I11" s="31" t="str">
        <f t="shared" si="4"/>
        <v>-</v>
      </c>
      <c r="J11" s="31"/>
      <c r="K11" s="31" t="str">
        <f t="shared" si="5"/>
        <v>-</v>
      </c>
      <c r="L11" s="31" t="str">
        <f t="shared" si="6"/>
        <v>-</v>
      </c>
      <c r="M11" s="31" t="str">
        <f t="shared" si="7"/>
        <v>-</v>
      </c>
      <c r="N11" s="31" t="str">
        <f t="shared" si="0"/>
        <v>-</v>
      </c>
      <c r="O11" s="31" t="str">
        <f t="shared" si="1"/>
        <v>-</v>
      </c>
      <c r="P11" s="31" t="str">
        <f t="shared" si="8"/>
        <v>-</v>
      </c>
      <c r="Q11" s="31" t="str">
        <f t="shared" si="10"/>
        <v>-</v>
      </c>
    </row>
    <row r="12" spans="2:17" ht="12.75">
      <c r="B12" s="30">
        <v>5</v>
      </c>
      <c r="C12" s="31"/>
      <c r="D12" s="31"/>
      <c r="E12" s="31"/>
      <c r="F12" s="31">
        <f t="shared" si="2"/>
        <v>0</v>
      </c>
      <c r="G12" s="31" t="str">
        <f t="shared" si="3"/>
        <v>-</v>
      </c>
      <c r="H12" s="31" t="str">
        <f t="shared" si="9"/>
        <v>-</v>
      </c>
      <c r="I12" s="31" t="str">
        <f t="shared" si="4"/>
        <v>-</v>
      </c>
      <c r="J12" s="31"/>
      <c r="K12" s="31" t="str">
        <f t="shared" si="5"/>
        <v>-</v>
      </c>
      <c r="L12" s="31" t="str">
        <f t="shared" si="6"/>
        <v>-</v>
      </c>
      <c r="M12" s="31" t="str">
        <f t="shared" si="7"/>
        <v>-</v>
      </c>
      <c r="N12" s="31" t="str">
        <f t="shared" si="0"/>
        <v>-</v>
      </c>
      <c r="O12" s="31" t="str">
        <f t="shared" si="1"/>
        <v>-</v>
      </c>
      <c r="P12" s="31" t="str">
        <f t="shared" si="8"/>
        <v>-</v>
      </c>
      <c r="Q12" s="31" t="str">
        <f t="shared" si="10"/>
        <v>-</v>
      </c>
    </row>
    <row r="13" spans="2:17" ht="12.75">
      <c r="B13" s="30">
        <v>6</v>
      </c>
      <c r="C13" s="31"/>
      <c r="D13" s="31"/>
      <c r="E13" s="31"/>
      <c r="F13" s="31">
        <f t="shared" si="2"/>
        <v>0</v>
      </c>
      <c r="G13" s="31" t="str">
        <f t="shared" si="3"/>
        <v>-</v>
      </c>
      <c r="H13" s="31" t="str">
        <f t="shared" si="9"/>
        <v>-</v>
      </c>
      <c r="I13" s="31" t="str">
        <f t="shared" si="4"/>
        <v>-</v>
      </c>
      <c r="J13" s="31"/>
      <c r="K13" s="31" t="str">
        <f t="shared" si="5"/>
        <v>-</v>
      </c>
      <c r="L13" s="31" t="str">
        <f t="shared" si="6"/>
        <v>-</v>
      </c>
      <c r="M13" s="31" t="str">
        <f t="shared" si="7"/>
        <v>-</v>
      </c>
      <c r="N13" s="31" t="str">
        <f t="shared" si="0"/>
        <v>-</v>
      </c>
      <c r="O13" s="31" t="str">
        <f t="shared" si="1"/>
        <v>-</v>
      </c>
      <c r="P13" s="31" t="str">
        <f t="shared" si="8"/>
        <v>-</v>
      </c>
      <c r="Q13" s="31" t="str">
        <f t="shared" si="10"/>
        <v>-</v>
      </c>
    </row>
    <row r="14" spans="2:17" ht="12.75">
      <c r="B14" s="30">
        <v>7</v>
      </c>
      <c r="C14" s="31"/>
      <c r="D14" s="31"/>
      <c r="E14" s="31"/>
      <c r="F14" s="31">
        <f t="shared" si="2"/>
        <v>0</v>
      </c>
      <c r="G14" s="31" t="str">
        <f t="shared" si="3"/>
        <v>-</v>
      </c>
      <c r="H14" s="31" t="str">
        <f t="shared" si="9"/>
        <v>-</v>
      </c>
      <c r="I14" s="31" t="str">
        <f t="shared" si="4"/>
        <v>-</v>
      </c>
      <c r="J14" s="31"/>
      <c r="K14" s="31" t="str">
        <f t="shared" si="5"/>
        <v>-</v>
      </c>
      <c r="L14" s="31" t="str">
        <f t="shared" si="6"/>
        <v>-</v>
      </c>
      <c r="M14" s="31" t="str">
        <f t="shared" si="7"/>
        <v>-</v>
      </c>
      <c r="N14" s="31" t="str">
        <f t="shared" si="0"/>
        <v>-</v>
      </c>
      <c r="O14" s="31" t="str">
        <f t="shared" si="1"/>
        <v>-</v>
      </c>
      <c r="P14" s="31" t="str">
        <f t="shared" si="8"/>
        <v>-</v>
      </c>
      <c r="Q14" s="31" t="str">
        <f t="shared" si="10"/>
        <v>-</v>
      </c>
    </row>
    <row r="15" spans="2:17" ht="12.75">
      <c r="B15" s="30">
        <v>8</v>
      </c>
      <c r="C15" s="31"/>
      <c r="D15" s="31"/>
      <c r="E15" s="31"/>
      <c r="F15" s="31">
        <f t="shared" si="2"/>
        <v>0</v>
      </c>
      <c r="G15" s="31" t="str">
        <f t="shared" si="3"/>
        <v>-</v>
      </c>
      <c r="H15" s="31" t="str">
        <f t="shared" si="9"/>
        <v>-</v>
      </c>
      <c r="I15" s="31" t="str">
        <f t="shared" si="4"/>
        <v>-</v>
      </c>
      <c r="J15" s="31"/>
      <c r="K15" s="31" t="str">
        <f t="shared" si="5"/>
        <v>-</v>
      </c>
      <c r="L15" s="31" t="str">
        <f t="shared" si="6"/>
        <v>-</v>
      </c>
      <c r="M15" s="31" t="str">
        <f t="shared" si="7"/>
        <v>-</v>
      </c>
      <c r="N15" s="31" t="str">
        <f t="shared" si="0"/>
        <v>-</v>
      </c>
      <c r="O15" s="31" t="str">
        <f t="shared" si="1"/>
        <v>-</v>
      </c>
      <c r="P15" s="31" t="str">
        <f t="shared" si="8"/>
        <v>-</v>
      </c>
      <c r="Q15" s="31" t="str">
        <f t="shared" si="10"/>
        <v>-</v>
      </c>
    </row>
    <row r="16" spans="2:17" ht="12.75">
      <c r="B16" s="30">
        <v>9</v>
      </c>
      <c r="C16" s="31"/>
      <c r="D16" s="31"/>
      <c r="E16" s="31"/>
      <c r="F16" s="31">
        <f t="shared" si="2"/>
        <v>0</v>
      </c>
      <c r="G16" s="31" t="str">
        <f t="shared" si="3"/>
        <v>-</v>
      </c>
      <c r="H16" s="31" t="str">
        <f t="shared" si="9"/>
        <v>-</v>
      </c>
      <c r="I16" s="31" t="str">
        <f t="shared" si="4"/>
        <v>-</v>
      </c>
      <c r="J16" s="31"/>
      <c r="K16" s="31" t="str">
        <f t="shared" si="5"/>
        <v>-</v>
      </c>
      <c r="L16" s="31" t="str">
        <f t="shared" si="6"/>
        <v>-</v>
      </c>
      <c r="M16" s="31" t="str">
        <f t="shared" si="7"/>
        <v>-</v>
      </c>
      <c r="N16" s="31" t="str">
        <f t="shared" si="0"/>
        <v>-</v>
      </c>
      <c r="O16" s="31" t="str">
        <f t="shared" si="1"/>
        <v>-</v>
      </c>
      <c r="P16" s="31" t="str">
        <f t="shared" si="8"/>
        <v>-</v>
      </c>
      <c r="Q16" s="31" t="str">
        <f t="shared" si="10"/>
        <v>-</v>
      </c>
    </row>
    <row r="17" spans="2:17" ht="12.75">
      <c r="B17" s="30">
        <v>10</v>
      </c>
      <c r="C17" s="31"/>
      <c r="D17" s="31"/>
      <c r="E17" s="31"/>
      <c r="F17" s="31">
        <f t="shared" si="2"/>
        <v>0</v>
      </c>
      <c r="G17" s="31" t="str">
        <f t="shared" si="3"/>
        <v>-</v>
      </c>
      <c r="H17" s="31" t="str">
        <f t="shared" si="9"/>
        <v>-</v>
      </c>
      <c r="I17" s="31" t="str">
        <f t="shared" si="4"/>
        <v>-</v>
      </c>
      <c r="J17" s="31"/>
      <c r="K17" s="31" t="str">
        <f t="shared" si="5"/>
        <v>-</v>
      </c>
      <c r="L17" s="31" t="str">
        <f t="shared" si="6"/>
        <v>-</v>
      </c>
      <c r="M17" s="31" t="str">
        <f t="shared" si="7"/>
        <v>-</v>
      </c>
      <c r="N17" s="31" t="str">
        <f t="shared" si="0"/>
        <v>-</v>
      </c>
      <c r="O17" s="31" t="str">
        <f t="shared" si="1"/>
        <v>-</v>
      </c>
      <c r="P17" s="31" t="str">
        <f t="shared" si="8"/>
        <v>-</v>
      </c>
      <c r="Q17" s="31" t="str">
        <f t="shared" si="10"/>
        <v>-</v>
      </c>
    </row>
    <row r="18" spans="2:17" ht="12.75">
      <c r="B18" s="30">
        <v>11</v>
      </c>
      <c r="C18" s="31"/>
      <c r="D18" s="31"/>
      <c r="E18" s="31"/>
      <c r="F18" s="31">
        <f t="shared" si="2"/>
        <v>0</v>
      </c>
      <c r="G18" s="31" t="str">
        <f t="shared" si="3"/>
        <v>-</v>
      </c>
      <c r="H18" s="31" t="str">
        <f t="shared" si="9"/>
        <v>-</v>
      </c>
      <c r="I18" s="31" t="str">
        <f t="shared" si="4"/>
        <v>-</v>
      </c>
      <c r="J18" s="31"/>
      <c r="K18" s="31" t="str">
        <f t="shared" si="5"/>
        <v>-</v>
      </c>
      <c r="L18" s="31" t="str">
        <f t="shared" si="6"/>
        <v>-</v>
      </c>
      <c r="M18" s="31" t="str">
        <f t="shared" si="7"/>
        <v>-</v>
      </c>
      <c r="N18" s="31" t="str">
        <f t="shared" si="0"/>
        <v>-</v>
      </c>
      <c r="O18" s="31" t="str">
        <f t="shared" si="1"/>
        <v>-</v>
      </c>
      <c r="P18" s="31" t="str">
        <f t="shared" si="8"/>
        <v>-</v>
      </c>
      <c r="Q18" s="31" t="str">
        <f t="shared" si="10"/>
        <v>-</v>
      </c>
    </row>
    <row r="19" spans="2:17" ht="12.75">
      <c r="B19" s="30">
        <v>12</v>
      </c>
      <c r="C19" s="31"/>
      <c r="D19" s="31"/>
      <c r="E19" s="31"/>
      <c r="F19" s="31">
        <f t="shared" si="2"/>
        <v>0</v>
      </c>
      <c r="G19" s="31" t="str">
        <f t="shared" si="3"/>
        <v>-</v>
      </c>
      <c r="H19" s="31" t="str">
        <f t="shared" si="9"/>
        <v>-</v>
      </c>
      <c r="I19" s="31" t="str">
        <f t="shared" si="4"/>
        <v>-</v>
      </c>
      <c r="J19" s="31"/>
      <c r="K19" s="31" t="str">
        <f t="shared" si="5"/>
        <v>-</v>
      </c>
      <c r="L19" s="31" t="str">
        <f t="shared" si="6"/>
        <v>-</v>
      </c>
      <c r="M19" s="31" t="str">
        <f t="shared" si="7"/>
        <v>-</v>
      </c>
      <c r="N19" s="31" t="str">
        <f t="shared" si="0"/>
        <v>-</v>
      </c>
      <c r="O19" s="31" t="str">
        <f t="shared" si="1"/>
        <v>-</v>
      </c>
      <c r="P19" s="31" t="str">
        <f t="shared" si="8"/>
        <v>-</v>
      </c>
      <c r="Q19" s="31" t="str">
        <f t="shared" si="10"/>
        <v>-</v>
      </c>
    </row>
    <row r="20" spans="2:17" ht="12.75">
      <c r="B20" s="30">
        <v>13</v>
      </c>
      <c r="C20" s="31"/>
      <c r="D20" s="31"/>
      <c r="E20" s="31"/>
      <c r="F20" s="31">
        <f t="shared" si="2"/>
        <v>0</v>
      </c>
      <c r="G20" s="31" t="str">
        <f t="shared" si="3"/>
        <v>-</v>
      </c>
      <c r="H20" s="31" t="str">
        <f t="shared" si="9"/>
        <v>-</v>
      </c>
      <c r="I20" s="31" t="str">
        <f t="shared" si="4"/>
        <v>-</v>
      </c>
      <c r="J20" s="31"/>
      <c r="K20" s="31" t="str">
        <f t="shared" si="5"/>
        <v>-</v>
      </c>
      <c r="L20" s="31" t="str">
        <f t="shared" si="6"/>
        <v>-</v>
      </c>
      <c r="M20" s="31" t="str">
        <f t="shared" si="7"/>
        <v>-</v>
      </c>
      <c r="N20" s="31" t="str">
        <f t="shared" si="0"/>
        <v>-</v>
      </c>
      <c r="O20" s="31" t="str">
        <f t="shared" si="1"/>
        <v>-</v>
      </c>
      <c r="P20" s="31" t="str">
        <f t="shared" si="8"/>
        <v>-</v>
      </c>
      <c r="Q20" s="31" t="str">
        <f t="shared" si="10"/>
        <v>-</v>
      </c>
    </row>
    <row r="21" spans="2:17" ht="12.75">
      <c r="B21" s="30">
        <v>14</v>
      </c>
      <c r="C21" s="31"/>
      <c r="D21" s="31"/>
      <c r="E21" s="31"/>
      <c r="F21" s="31">
        <f t="shared" si="2"/>
        <v>0</v>
      </c>
      <c r="G21" s="31" t="str">
        <f t="shared" si="3"/>
        <v>-</v>
      </c>
      <c r="H21" s="31" t="str">
        <f t="shared" si="9"/>
        <v>-</v>
      </c>
      <c r="I21" s="31" t="str">
        <f t="shared" si="4"/>
        <v>-</v>
      </c>
      <c r="J21" s="31"/>
      <c r="K21" s="31" t="str">
        <f t="shared" si="5"/>
        <v>-</v>
      </c>
      <c r="L21" s="31" t="str">
        <f t="shared" si="6"/>
        <v>-</v>
      </c>
      <c r="M21" s="31" t="str">
        <f t="shared" si="7"/>
        <v>-</v>
      </c>
      <c r="N21" s="31" t="str">
        <f t="shared" si="0"/>
        <v>-</v>
      </c>
      <c r="O21" s="31" t="str">
        <f t="shared" si="1"/>
        <v>-</v>
      </c>
      <c r="P21" s="31" t="str">
        <f t="shared" si="8"/>
        <v>-</v>
      </c>
      <c r="Q21" s="31" t="str">
        <f t="shared" si="10"/>
        <v>-</v>
      </c>
    </row>
    <row r="22" spans="2:17" ht="12.75">
      <c r="B22" s="30">
        <v>15</v>
      </c>
      <c r="C22" s="31"/>
      <c r="D22" s="31"/>
      <c r="E22" s="31"/>
      <c r="F22" s="31">
        <f t="shared" si="2"/>
        <v>0</v>
      </c>
      <c r="G22" s="31" t="str">
        <f t="shared" si="3"/>
        <v>-</v>
      </c>
      <c r="H22" s="31" t="str">
        <f t="shared" si="9"/>
        <v>-</v>
      </c>
      <c r="I22" s="31" t="str">
        <f t="shared" si="4"/>
        <v>-</v>
      </c>
      <c r="J22" s="31"/>
      <c r="K22" s="31" t="str">
        <f t="shared" si="5"/>
        <v>-</v>
      </c>
      <c r="L22" s="31" t="str">
        <f t="shared" si="6"/>
        <v>-</v>
      </c>
      <c r="M22" s="31" t="str">
        <f t="shared" si="7"/>
        <v>-</v>
      </c>
      <c r="N22" s="31" t="str">
        <f t="shared" si="0"/>
        <v>-</v>
      </c>
      <c r="O22" s="31" t="str">
        <f t="shared" si="1"/>
        <v>-</v>
      </c>
      <c r="P22" s="31" t="str">
        <f t="shared" si="8"/>
        <v>-</v>
      </c>
      <c r="Q22" s="31" t="str">
        <f t="shared" si="10"/>
        <v>-</v>
      </c>
    </row>
    <row r="23" spans="2:17" ht="12.75">
      <c r="B23" s="30">
        <v>16</v>
      </c>
      <c r="C23" s="31"/>
      <c r="D23" s="31"/>
      <c r="E23" s="31"/>
      <c r="F23" s="31">
        <f t="shared" si="2"/>
        <v>0</v>
      </c>
      <c r="G23" s="31" t="str">
        <f t="shared" si="3"/>
        <v>-</v>
      </c>
      <c r="H23" s="31" t="str">
        <f t="shared" si="9"/>
        <v>-</v>
      </c>
      <c r="I23" s="31" t="str">
        <f t="shared" si="4"/>
        <v>-</v>
      </c>
      <c r="J23" s="31"/>
      <c r="K23" s="31" t="str">
        <f t="shared" si="5"/>
        <v>-</v>
      </c>
      <c r="L23" s="31" t="str">
        <f t="shared" si="6"/>
        <v>-</v>
      </c>
      <c r="M23" s="31" t="str">
        <f t="shared" si="7"/>
        <v>-</v>
      </c>
      <c r="N23" s="31" t="str">
        <f t="shared" si="0"/>
        <v>-</v>
      </c>
      <c r="O23" s="31" t="str">
        <f t="shared" si="1"/>
        <v>-</v>
      </c>
      <c r="P23" s="31" t="str">
        <f t="shared" si="8"/>
        <v>-</v>
      </c>
      <c r="Q23" s="31" t="str">
        <f t="shared" si="10"/>
        <v>-</v>
      </c>
    </row>
    <row r="24" spans="2:17" ht="12.75">
      <c r="B24" s="30">
        <v>17</v>
      </c>
      <c r="C24" s="31"/>
      <c r="D24" s="31"/>
      <c r="E24" s="31"/>
      <c r="F24" s="31">
        <f t="shared" si="2"/>
        <v>0</v>
      </c>
      <c r="G24" s="31" t="str">
        <f t="shared" si="3"/>
        <v>-</v>
      </c>
      <c r="H24" s="31" t="str">
        <f t="shared" si="9"/>
        <v>-</v>
      </c>
      <c r="I24" s="31" t="str">
        <f t="shared" si="4"/>
        <v>-</v>
      </c>
      <c r="J24" s="31"/>
      <c r="K24" s="31" t="str">
        <f t="shared" si="5"/>
        <v>-</v>
      </c>
      <c r="L24" s="31" t="str">
        <f t="shared" si="6"/>
        <v>-</v>
      </c>
      <c r="M24" s="31" t="str">
        <f t="shared" si="7"/>
        <v>-</v>
      </c>
      <c r="N24" s="31" t="str">
        <f t="shared" si="0"/>
        <v>-</v>
      </c>
      <c r="O24" s="31" t="str">
        <f t="shared" si="1"/>
        <v>-</v>
      </c>
      <c r="P24" s="31" t="str">
        <f t="shared" si="8"/>
        <v>-</v>
      </c>
      <c r="Q24" s="31" t="str">
        <f t="shared" si="10"/>
        <v>-</v>
      </c>
    </row>
    <row r="25" spans="2:17" ht="12.75">
      <c r="B25" s="30">
        <v>18</v>
      </c>
      <c r="C25" s="31"/>
      <c r="D25" s="31"/>
      <c r="E25" s="31"/>
      <c r="F25" s="31">
        <f t="shared" si="2"/>
        <v>0</v>
      </c>
      <c r="G25" s="31" t="str">
        <f t="shared" si="3"/>
        <v>-</v>
      </c>
      <c r="H25" s="31" t="str">
        <f t="shared" si="9"/>
        <v>-</v>
      </c>
      <c r="I25" s="31" t="str">
        <f t="shared" si="4"/>
        <v>-</v>
      </c>
      <c r="J25" s="31"/>
      <c r="K25" s="31" t="str">
        <f t="shared" si="5"/>
        <v>-</v>
      </c>
      <c r="L25" s="31" t="str">
        <f t="shared" si="6"/>
        <v>-</v>
      </c>
      <c r="M25" s="31" t="str">
        <f t="shared" si="7"/>
        <v>-</v>
      </c>
      <c r="N25" s="31" t="str">
        <f t="shared" si="0"/>
        <v>-</v>
      </c>
      <c r="O25" s="31" t="str">
        <f t="shared" si="1"/>
        <v>-</v>
      </c>
      <c r="P25" s="31" t="str">
        <f t="shared" si="8"/>
        <v>-</v>
      </c>
      <c r="Q25" s="31" t="str">
        <f t="shared" si="10"/>
        <v>-</v>
      </c>
    </row>
    <row r="26" spans="2:17" ht="12.75">
      <c r="B26" s="30">
        <v>19</v>
      </c>
      <c r="C26" s="31"/>
      <c r="D26" s="31"/>
      <c r="E26" s="31"/>
      <c r="F26" s="31">
        <f t="shared" si="2"/>
        <v>0</v>
      </c>
      <c r="G26" s="31" t="str">
        <f t="shared" si="3"/>
        <v>-</v>
      </c>
      <c r="H26" s="31" t="str">
        <f t="shared" si="9"/>
        <v>-</v>
      </c>
      <c r="I26" s="31" t="str">
        <f t="shared" si="4"/>
        <v>-</v>
      </c>
      <c r="J26" s="31"/>
      <c r="K26" s="31" t="str">
        <f t="shared" si="5"/>
        <v>-</v>
      </c>
      <c r="L26" s="31" t="str">
        <f t="shared" si="6"/>
        <v>-</v>
      </c>
      <c r="M26" s="31" t="str">
        <f t="shared" si="7"/>
        <v>-</v>
      </c>
      <c r="N26" s="31" t="str">
        <f t="shared" si="0"/>
        <v>-</v>
      </c>
      <c r="O26" s="31" t="str">
        <f t="shared" si="1"/>
        <v>-</v>
      </c>
      <c r="P26" s="31" t="str">
        <f t="shared" si="8"/>
        <v>-</v>
      </c>
      <c r="Q26" s="31" t="str">
        <f t="shared" si="10"/>
        <v>-</v>
      </c>
    </row>
    <row r="27" spans="2:17" ht="12.75">
      <c r="B27" s="30">
        <v>20</v>
      </c>
      <c r="C27" s="31"/>
      <c r="D27" s="31"/>
      <c r="E27" s="31"/>
      <c r="F27" s="31">
        <f t="shared" si="2"/>
        <v>0</v>
      </c>
      <c r="G27" s="31" t="str">
        <f t="shared" si="3"/>
        <v>-</v>
      </c>
      <c r="H27" s="31" t="str">
        <f t="shared" si="9"/>
        <v>-</v>
      </c>
      <c r="I27" s="31" t="str">
        <f t="shared" si="4"/>
        <v>-</v>
      </c>
      <c r="J27" s="31"/>
      <c r="K27" s="31" t="str">
        <f t="shared" si="5"/>
        <v>-</v>
      </c>
      <c r="L27" s="31" t="str">
        <f t="shared" si="6"/>
        <v>-</v>
      </c>
      <c r="M27" s="31" t="str">
        <f t="shared" si="7"/>
        <v>-</v>
      </c>
      <c r="N27" s="31" t="str">
        <f t="shared" si="0"/>
        <v>-</v>
      </c>
      <c r="O27" s="31" t="str">
        <f t="shared" si="1"/>
        <v>-</v>
      </c>
      <c r="P27" s="31" t="str">
        <f t="shared" si="8"/>
        <v>-</v>
      </c>
      <c r="Q27" s="31" t="str">
        <f t="shared" si="10"/>
        <v>-</v>
      </c>
    </row>
    <row r="28" spans="2:17" ht="12.75">
      <c r="B28" s="30">
        <v>21</v>
      </c>
      <c r="C28" s="31"/>
      <c r="D28" s="31"/>
      <c r="E28" s="31"/>
      <c r="F28" s="31">
        <f t="shared" si="2"/>
        <v>0</v>
      </c>
      <c r="G28" s="31" t="str">
        <f t="shared" si="3"/>
        <v>-</v>
      </c>
      <c r="H28" s="31" t="str">
        <f t="shared" si="9"/>
        <v>-</v>
      </c>
      <c r="I28" s="31" t="str">
        <f t="shared" si="4"/>
        <v>-</v>
      </c>
      <c r="J28" s="31"/>
      <c r="K28" s="31" t="str">
        <f t="shared" si="5"/>
        <v>-</v>
      </c>
      <c r="L28" s="31" t="str">
        <f t="shared" si="6"/>
        <v>-</v>
      </c>
      <c r="M28" s="31" t="str">
        <f t="shared" si="7"/>
        <v>-</v>
      </c>
      <c r="N28" s="31" t="str">
        <f t="shared" si="0"/>
        <v>-</v>
      </c>
      <c r="O28" s="31" t="str">
        <f t="shared" si="1"/>
        <v>-</v>
      </c>
      <c r="P28" s="31" t="str">
        <f t="shared" si="8"/>
        <v>-</v>
      </c>
      <c r="Q28" s="31" t="str">
        <f t="shared" si="10"/>
        <v>-</v>
      </c>
    </row>
    <row r="29" spans="2:17" ht="12.75">
      <c r="B29" s="30">
        <v>22</v>
      </c>
      <c r="C29" s="31"/>
      <c r="D29" s="31"/>
      <c r="E29" s="31"/>
      <c r="F29" s="31">
        <f t="shared" si="2"/>
        <v>0</v>
      </c>
      <c r="G29" s="31" t="str">
        <f t="shared" si="3"/>
        <v>-</v>
      </c>
      <c r="H29" s="31" t="str">
        <f t="shared" si="9"/>
        <v>-</v>
      </c>
      <c r="I29" s="31" t="str">
        <f t="shared" si="4"/>
        <v>-</v>
      </c>
      <c r="J29" s="31"/>
      <c r="K29" s="31" t="str">
        <f t="shared" si="5"/>
        <v>-</v>
      </c>
      <c r="L29" s="31" t="str">
        <f t="shared" si="6"/>
        <v>-</v>
      </c>
      <c r="M29" s="31" t="str">
        <f t="shared" si="7"/>
        <v>-</v>
      </c>
      <c r="N29" s="31" t="str">
        <f t="shared" si="0"/>
        <v>-</v>
      </c>
      <c r="O29" s="31" t="str">
        <f t="shared" si="1"/>
        <v>-</v>
      </c>
      <c r="P29" s="31" t="str">
        <f t="shared" si="8"/>
        <v>-</v>
      </c>
      <c r="Q29" s="31" t="str">
        <f t="shared" si="10"/>
        <v>-</v>
      </c>
    </row>
    <row r="30" spans="2:17" ht="12.75">
      <c r="B30" s="30">
        <v>23</v>
      </c>
      <c r="C30" s="31"/>
      <c r="D30" s="31"/>
      <c r="E30" s="31"/>
      <c r="F30" s="31">
        <f t="shared" si="2"/>
        <v>0</v>
      </c>
      <c r="G30" s="31" t="str">
        <f t="shared" si="3"/>
        <v>-</v>
      </c>
      <c r="H30" s="31" t="str">
        <f t="shared" si="9"/>
        <v>-</v>
      </c>
      <c r="I30" s="31" t="str">
        <f t="shared" si="4"/>
        <v>-</v>
      </c>
      <c r="J30" s="31"/>
      <c r="K30" s="31" t="str">
        <f t="shared" si="5"/>
        <v>-</v>
      </c>
      <c r="L30" s="31" t="str">
        <f t="shared" si="6"/>
        <v>-</v>
      </c>
      <c r="M30" s="31" t="str">
        <f t="shared" si="7"/>
        <v>-</v>
      </c>
      <c r="N30" s="31" t="str">
        <f t="shared" si="0"/>
        <v>-</v>
      </c>
      <c r="O30" s="31" t="str">
        <f t="shared" si="1"/>
        <v>-</v>
      </c>
      <c r="P30" s="31" t="str">
        <f t="shared" si="8"/>
        <v>-</v>
      </c>
      <c r="Q30" s="31" t="str">
        <f t="shared" si="10"/>
        <v>-</v>
      </c>
    </row>
    <row r="31" spans="2:17" ht="12.75">
      <c r="B31" s="30">
        <v>24</v>
      </c>
      <c r="C31" s="31"/>
      <c r="D31" s="31"/>
      <c r="E31" s="31"/>
      <c r="F31" s="31">
        <f t="shared" si="2"/>
        <v>0</v>
      </c>
      <c r="G31" s="31" t="str">
        <f t="shared" si="3"/>
        <v>-</v>
      </c>
      <c r="H31" s="31" t="str">
        <f t="shared" si="9"/>
        <v>-</v>
      </c>
      <c r="I31" s="31" t="str">
        <f t="shared" si="4"/>
        <v>-</v>
      </c>
      <c r="J31" s="31"/>
      <c r="K31" s="31" t="str">
        <f t="shared" si="5"/>
        <v>-</v>
      </c>
      <c r="L31" s="31" t="str">
        <f t="shared" si="6"/>
        <v>-</v>
      </c>
      <c r="M31" s="31" t="str">
        <f t="shared" si="7"/>
        <v>-</v>
      </c>
      <c r="N31" s="31" t="str">
        <f t="shared" si="0"/>
        <v>-</v>
      </c>
      <c r="O31" s="31" t="str">
        <f t="shared" si="1"/>
        <v>-</v>
      </c>
      <c r="P31" s="31" t="str">
        <f t="shared" si="8"/>
        <v>-</v>
      </c>
      <c r="Q31" s="31" t="str">
        <f t="shared" si="10"/>
        <v>-</v>
      </c>
    </row>
    <row r="32" spans="2:17" ht="12.75">
      <c r="B32" s="30">
        <v>25</v>
      </c>
      <c r="C32" s="31"/>
      <c r="D32" s="31"/>
      <c r="E32" s="31"/>
      <c r="F32" s="31">
        <f t="shared" si="2"/>
        <v>0</v>
      </c>
      <c r="G32" s="31" t="str">
        <f t="shared" si="3"/>
        <v>-</v>
      </c>
      <c r="H32" s="31" t="str">
        <f t="shared" si="9"/>
        <v>-</v>
      </c>
      <c r="I32" s="31" t="str">
        <f t="shared" si="4"/>
        <v>-</v>
      </c>
      <c r="J32" s="31"/>
      <c r="K32" s="31" t="str">
        <f t="shared" si="5"/>
        <v>-</v>
      </c>
      <c r="L32" s="31" t="str">
        <f t="shared" si="6"/>
        <v>-</v>
      </c>
      <c r="M32" s="31" t="str">
        <f t="shared" si="7"/>
        <v>-</v>
      </c>
      <c r="N32" s="31" t="str">
        <f t="shared" si="0"/>
        <v>-</v>
      </c>
      <c r="O32" s="31" t="str">
        <f t="shared" si="1"/>
        <v>-</v>
      </c>
      <c r="P32" s="31" t="str">
        <f t="shared" si="8"/>
        <v>-</v>
      </c>
      <c r="Q32" s="31" t="str">
        <f t="shared" si="10"/>
        <v>-</v>
      </c>
    </row>
    <row r="33" spans="2:17" ht="12.75">
      <c r="B33" s="30">
        <v>26</v>
      </c>
      <c r="C33" s="31"/>
      <c r="D33" s="31"/>
      <c r="E33" s="31"/>
      <c r="F33" s="31">
        <f t="shared" si="2"/>
        <v>0</v>
      </c>
      <c r="G33" s="31" t="str">
        <f t="shared" si="3"/>
        <v>-</v>
      </c>
      <c r="H33" s="31" t="str">
        <f t="shared" si="9"/>
        <v>-</v>
      </c>
      <c r="I33" s="31" t="str">
        <f t="shared" si="4"/>
        <v>-</v>
      </c>
      <c r="J33" s="31"/>
      <c r="K33" s="31" t="str">
        <f t="shared" si="5"/>
        <v>-</v>
      </c>
      <c r="L33" s="31" t="str">
        <f t="shared" si="6"/>
        <v>-</v>
      </c>
      <c r="M33" s="31" t="str">
        <f t="shared" si="7"/>
        <v>-</v>
      </c>
      <c r="N33" s="31" t="str">
        <f t="shared" si="0"/>
        <v>-</v>
      </c>
      <c r="O33" s="31" t="str">
        <f t="shared" si="1"/>
        <v>-</v>
      </c>
      <c r="P33" s="31" t="str">
        <f t="shared" si="8"/>
        <v>-</v>
      </c>
      <c r="Q33" s="31" t="str">
        <f t="shared" si="10"/>
        <v>-</v>
      </c>
    </row>
    <row r="34" spans="2:17" ht="12.75">
      <c r="B34" s="30">
        <v>27</v>
      </c>
      <c r="C34" s="31"/>
      <c r="D34" s="31"/>
      <c r="E34" s="31"/>
      <c r="F34" s="31">
        <f t="shared" si="2"/>
        <v>0</v>
      </c>
      <c r="G34" s="31" t="str">
        <f t="shared" si="3"/>
        <v>-</v>
      </c>
      <c r="H34" s="31" t="str">
        <f t="shared" si="9"/>
        <v>-</v>
      </c>
      <c r="I34" s="31" t="str">
        <f t="shared" si="4"/>
        <v>-</v>
      </c>
      <c r="J34" s="31"/>
      <c r="K34" s="31" t="str">
        <f t="shared" si="5"/>
        <v>-</v>
      </c>
      <c r="L34" s="31" t="str">
        <f t="shared" si="6"/>
        <v>-</v>
      </c>
      <c r="M34" s="31" t="str">
        <f t="shared" si="7"/>
        <v>-</v>
      </c>
      <c r="N34" s="31" t="str">
        <f t="shared" si="0"/>
        <v>-</v>
      </c>
      <c r="O34" s="31" t="str">
        <f t="shared" si="1"/>
        <v>-</v>
      </c>
      <c r="P34" s="31" t="str">
        <f t="shared" si="8"/>
        <v>-</v>
      </c>
      <c r="Q34" s="31" t="str">
        <f t="shared" si="10"/>
        <v>-</v>
      </c>
    </row>
    <row r="35" spans="2:17" ht="12.75">
      <c r="B35" s="30">
        <v>28</v>
      </c>
      <c r="C35" s="31"/>
      <c r="D35" s="31"/>
      <c r="E35" s="31"/>
      <c r="F35" s="31">
        <f t="shared" si="2"/>
        <v>0</v>
      </c>
      <c r="G35" s="31" t="str">
        <f t="shared" si="3"/>
        <v>-</v>
      </c>
      <c r="H35" s="31" t="str">
        <f t="shared" si="9"/>
        <v>-</v>
      </c>
      <c r="I35" s="31" t="str">
        <f t="shared" si="4"/>
        <v>-</v>
      </c>
      <c r="J35" s="31"/>
      <c r="K35" s="31" t="str">
        <f t="shared" si="5"/>
        <v>-</v>
      </c>
      <c r="L35" s="31" t="str">
        <f t="shared" si="6"/>
        <v>-</v>
      </c>
      <c r="M35" s="31" t="str">
        <f t="shared" si="7"/>
        <v>-</v>
      </c>
      <c r="N35" s="31" t="str">
        <f t="shared" si="0"/>
        <v>-</v>
      </c>
      <c r="O35" s="31" t="str">
        <f t="shared" si="1"/>
        <v>-</v>
      </c>
      <c r="P35" s="31" t="str">
        <f t="shared" si="8"/>
        <v>-</v>
      </c>
      <c r="Q35" s="31" t="str">
        <f t="shared" si="10"/>
        <v>-</v>
      </c>
    </row>
    <row r="36" spans="2:17" ht="12.75">
      <c r="B36" s="30">
        <v>29</v>
      </c>
      <c r="C36" s="31"/>
      <c r="D36" s="31"/>
      <c r="E36" s="31"/>
      <c r="F36" s="31">
        <f t="shared" si="2"/>
        <v>0</v>
      </c>
      <c r="G36" s="31" t="str">
        <f t="shared" si="3"/>
        <v>-</v>
      </c>
      <c r="H36" s="31" t="str">
        <f t="shared" si="9"/>
        <v>-</v>
      </c>
      <c r="I36" s="31" t="str">
        <f t="shared" si="4"/>
        <v>-</v>
      </c>
      <c r="J36" s="31"/>
      <c r="K36" s="31" t="str">
        <f t="shared" si="5"/>
        <v>-</v>
      </c>
      <c r="L36" s="31" t="str">
        <f t="shared" si="6"/>
        <v>-</v>
      </c>
      <c r="M36" s="31" t="str">
        <f t="shared" si="7"/>
        <v>-</v>
      </c>
      <c r="N36" s="31" t="str">
        <f t="shared" si="0"/>
        <v>-</v>
      </c>
      <c r="O36" s="31" t="str">
        <f t="shared" si="1"/>
        <v>-</v>
      </c>
      <c r="P36" s="31" t="str">
        <f t="shared" si="8"/>
        <v>-</v>
      </c>
      <c r="Q36" s="31" t="str">
        <f t="shared" si="10"/>
        <v>-</v>
      </c>
    </row>
    <row r="37" spans="2:17" ht="12.75">
      <c r="B37" s="30">
        <v>30</v>
      </c>
      <c r="C37" s="31"/>
      <c r="D37" s="31"/>
      <c r="E37" s="31"/>
      <c r="F37" s="31">
        <f>D37+E37</f>
        <v>0</v>
      </c>
      <c r="G37" s="31" t="str">
        <f>IF(C37=0,"-",F37-F36)</f>
        <v>-</v>
      </c>
      <c r="H37" s="31" t="str">
        <f>IF(C37=0,"-",H36+I37)</f>
        <v>-</v>
      </c>
      <c r="I37" s="31" t="str">
        <f>IF(C37=0,"-",-(G37-P37+K37))</f>
        <v>-</v>
      </c>
      <c r="J37" s="31"/>
      <c r="K37" s="31" t="str">
        <f>IF(C37=0,"-",J37-J36)</f>
        <v>-</v>
      </c>
      <c r="L37" s="31" t="str">
        <f>IF(C37=0,"-",K37+L36)</f>
        <v>-</v>
      </c>
      <c r="M37" s="31" t="str">
        <f>IF(C37=0,"-",M36+N37)</f>
        <v>-</v>
      </c>
      <c r="N37" s="31" t="str">
        <f>IF(C37=0,"-",I37+K37)</f>
        <v>-</v>
      </c>
      <c r="O37" s="31" t="str">
        <f>IF(C37=0,"-",O36+P37)</f>
        <v>-</v>
      </c>
      <c r="P37" s="31" t="str">
        <f>IF(C37=0,"-",C37-C36)</f>
        <v>-</v>
      </c>
      <c r="Q37" s="31" t="str">
        <f>IF(C37=0,"-",P37+Q36)</f>
        <v>-</v>
      </c>
    </row>
    <row r="38" spans="2:17" ht="12.75">
      <c r="B38" s="30">
        <v>31</v>
      </c>
      <c r="C38" s="31"/>
      <c r="D38" s="31"/>
      <c r="E38" s="31"/>
      <c r="F38" s="31">
        <f>D38+E38</f>
        <v>0</v>
      </c>
      <c r="G38" s="31" t="str">
        <f>IF(C38=0,"-",F38-F37)</f>
        <v>-</v>
      </c>
      <c r="H38" s="31" t="str">
        <f>IF(C38=0,"-",H37+I38)</f>
        <v>-</v>
      </c>
      <c r="I38" s="31" t="str">
        <f>IF(C38=0,"-",-(G38-P38+K38))</f>
        <v>-</v>
      </c>
      <c r="J38" s="31"/>
      <c r="K38" s="31" t="str">
        <f>IF(C38=0,"-",J38-J37)</f>
        <v>-</v>
      </c>
      <c r="L38" s="31" t="str">
        <f>IF(C38=0,"-",K38+L37)</f>
        <v>-</v>
      </c>
      <c r="M38" s="31" t="str">
        <f>IF(C38=0,"-",M37+N38)</f>
        <v>-</v>
      </c>
      <c r="N38" s="31" t="str">
        <f>IF(C38=0,"-",I38+K38)</f>
        <v>-</v>
      </c>
      <c r="O38" s="31" t="str">
        <f>IF(C38=0,"-",O37+P38)</f>
        <v>-</v>
      </c>
      <c r="P38" s="31" t="str">
        <f>IF(C38=0,"-",C38-C37)</f>
        <v>-</v>
      </c>
      <c r="Q38" s="31" t="str">
        <f>IF(C38=0,"-",P38+Q37)</f>
        <v>-</v>
      </c>
    </row>
    <row r="39" spans="2:17" s="26" customFormat="1" ht="51">
      <c r="B39" s="24"/>
      <c r="E39" s="32" t="s">
        <v>44</v>
      </c>
      <c r="F39" s="32" t="s">
        <v>3</v>
      </c>
      <c r="G39" s="27" t="s">
        <v>29</v>
      </c>
      <c r="H39" s="32" t="s">
        <v>45</v>
      </c>
      <c r="I39" s="27" t="s">
        <v>28</v>
      </c>
      <c r="J39" s="32" t="s">
        <v>43</v>
      </c>
      <c r="K39" s="27" t="s">
        <v>28</v>
      </c>
      <c r="M39" s="32" t="s">
        <v>3</v>
      </c>
      <c r="N39" s="27" t="s">
        <v>26</v>
      </c>
      <c r="O39" s="32" t="s">
        <v>25</v>
      </c>
      <c r="P39" s="27" t="s">
        <v>27</v>
      </c>
      <c r="Q39" s="27" t="s">
        <v>16</v>
      </c>
    </row>
    <row r="40" spans="5:17" ht="12.75">
      <c r="E40" s="34">
        <f>F40/9.81</f>
        <v>0</v>
      </c>
      <c r="F40" s="35">
        <f>SUM(G8:G38)</f>
        <v>0</v>
      </c>
      <c r="G40" s="35" t="e">
        <f>AVERAGE(G8:G38)</f>
        <v>#DIV/0!</v>
      </c>
      <c r="H40" s="35">
        <f>SUM(I8:I38)</f>
        <v>0</v>
      </c>
      <c r="I40" s="35" t="e">
        <f>AVERAGE(I8:I38)</f>
        <v>#DIV/0!</v>
      </c>
      <c r="J40" s="35">
        <f>SUM(K8:K38)</f>
        <v>0</v>
      </c>
      <c r="K40" s="35" t="e">
        <f>AVERAGE(K8:K38)</f>
        <v>#DIV/0!</v>
      </c>
      <c r="M40" s="35">
        <f>SUM(N8:N38)</f>
        <v>0</v>
      </c>
      <c r="N40" s="35" t="e">
        <f>AVERAGE(N8:N38)</f>
        <v>#DIV/0!</v>
      </c>
      <c r="O40" s="35">
        <f>SUM(P8:P38)</f>
        <v>0</v>
      </c>
      <c r="P40" s="35" t="e">
        <f>AVERAGE(P8:P38)</f>
        <v>#DIV/0!</v>
      </c>
      <c r="Q40" s="35" t="str">
        <f>O38</f>
        <v>-</v>
      </c>
    </row>
    <row r="41" spans="2:16" s="10" customFormat="1" ht="12.75">
      <c r="B41" s="11"/>
      <c r="D41" s="14">
        <v>41426</v>
      </c>
      <c r="E41" s="10">
        <f aca="true" t="shared" si="11" ref="E41:E56">F41/9.81</f>
        <v>0</v>
      </c>
      <c r="G41" s="10">
        <f>F41/31</f>
        <v>0</v>
      </c>
      <c r="I41" s="20">
        <f>H41/31</f>
        <v>0</v>
      </c>
      <c r="K41" s="10">
        <f aca="true" t="shared" si="12" ref="K41:K56">J41/31</f>
        <v>0</v>
      </c>
      <c r="N41" s="10">
        <f>M41/31</f>
        <v>0</v>
      </c>
      <c r="P41" s="10">
        <f>O41/31</f>
        <v>0</v>
      </c>
    </row>
    <row r="42" spans="2:16" s="10" customFormat="1" ht="12.75">
      <c r="B42" s="11"/>
      <c r="C42" s="17"/>
      <c r="D42" s="14">
        <v>41791</v>
      </c>
      <c r="E42" s="10">
        <f t="shared" si="11"/>
        <v>0</v>
      </c>
      <c r="G42" s="10">
        <f aca="true" t="shared" si="13" ref="G42:I56">F42/31</f>
        <v>0</v>
      </c>
      <c r="I42" s="20">
        <f t="shared" si="13"/>
        <v>0</v>
      </c>
      <c r="K42" s="10">
        <f t="shared" si="12"/>
        <v>0</v>
      </c>
      <c r="L42" s="17"/>
      <c r="N42" s="10">
        <f aca="true" t="shared" si="14" ref="N42:N56">M42/31</f>
        <v>0</v>
      </c>
      <c r="P42" s="10">
        <f aca="true" t="shared" si="15" ref="P42:P56">O42/31</f>
        <v>0</v>
      </c>
    </row>
    <row r="43" spans="2:16" s="10" customFormat="1" ht="12.75">
      <c r="B43" s="11"/>
      <c r="D43" s="14">
        <v>42156</v>
      </c>
      <c r="E43" s="10">
        <f t="shared" si="11"/>
        <v>0</v>
      </c>
      <c r="G43" s="10">
        <f t="shared" si="13"/>
        <v>0</v>
      </c>
      <c r="H43" s="16"/>
      <c r="I43" s="20">
        <f t="shared" si="13"/>
        <v>0</v>
      </c>
      <c r="J43" s="16"/>
      <c r="K43" s="10">
        <f t="shared" si="12"/>
        <v>0</v>
      </c>
      <c r="L43" s="16"/>
      <c r="N43" s="10">
        <f t="shared" si="14"/>
        <v>0</v>
      </c>
      <c r="P43" s="10">
        <f t="shared" si="15"/>
        <v>0</v>
      </c>
    </row>
    <row r="44" spans="2:18" s="10" customFormat="1" ht="12.75">
      <c r="B44" s="11"/>
      <c r="D44" s="14">
        <v>42522</v>
      </c>
      <c r="E44" s="10">
        <f t="shared" si="11"/>
        <v>0</v>
      </c>
      <c r="G44" s="10">
        <f t="shared" si="13"/>
        <v>0</v>
      </c>
      <c r="H44" s="16"/>
      <c r="I44" s="20">
        <f t="shared" si="13"/>
        <v>0</v>
      </c>
      <c r="J44" s="16"/>
      <c r="K44" s="10">
        <f t="shared" si="12"/>
        <v>0</v>
      </c>
      <c r="L44" s="16"/>
      <c r="N44" s="10">
        <f t="shared" si="14"/>
        <v>0</v>
      </c>
      <c r="P44" s="10">
        <f t="shared" si="15"/>
        <v>0</v>
      </c>
      <c r="R44" s="16"/>
    </row>
    <row r="45" spans="2:16" s="10" customFormat="1" ht="12.75">
      <c r="B45" s="11"/>
      <c r="D45" s="14">
        <v>42887</v>
      </c>
      <c r="E45" s="10">
        <f t="shared" si="11"/>
        <v>0</v>
      </c>
      <c r="G45" s="10">
        <f t="shared" si="13"/>
        <v>0</v>
      </c>
      <c r="H45" s="17"/>
      <c r="I45" s="20">
        <f t="shared" si="13"/>
        <v>0</v>
      </c>
      <c r="J45" s="17"/>
      <c r="K45" s="10">
        <f t="shared" si="12"/>
        <v>0</v>
      </c>
      <c r="L45" s="17"/>
      <c r="N45" s="10">
        <f t="shared" si="14"/>
        <v>0</v>
      </c>
      <c r="P45" s="10">
        <f t="shared" si="15"/>
        <v>0</v>
      </c>
    </row>
    <row r="46" spans="2:16" s="10" customFormat="1" ht="12.75">
      <c r="B46" s="11"/>
      <c r="D46" s="14">
        <v>43252</v>
      </c>
      <c r="E46" s="10">
        <f t="shared" si="11"/>
        <v>0</v>
      </c>
      <c r="G46" s="10">
        <f t="shared" si="13"/>
        <v>0</v>
      </c>
      <c r="I46" s="20">
        <f t="shared" si="13"/>
        <v>0</v>
      </c>
      <c r="K46" s="10">
        <f t="shared" si="12"/>
        <v>0</v>
      </c>
      <c r="N46" s="10">
        <f t="shared" si="14"/>
        <v>0</v>
      </c>
      <c r="P46" s="10">
        <f t="shared" si="15"/>
        <v>0</v>
      </c>
    </row>
    <row r="47" spans="2:16" s="10" customFormat="1" ht="12.75">
      <c r="B47" s="11"/>
      <c r="D47" s="14">
        <v>43617</v>
      </c>
      <c r="E47" s="10">
        <f t="shared" si="11"/>
        <v>0</v>
      </c>
      <c r="G47" s="10">
        <f t="shared" si="13"/>
        <v>0</v>
      </c>
      <c r="I47" s="20">
        <f t="shared" si="13"/>
        <v>0</v>
      </c>
      <c r="K47" s="10">
        <f t="shared" si="12"/>
        <v>0</v>
      </c>
      <c r="N47" s="10">
        <f t="shared" si="14"/>
        <v>0</v>
      </c>
      <c r="P47" s="10">
        <f t="shared" si="15"/>
        <v>0</v>
      </c>
    </row>
    <row r="48" spans="2:16" s="10" customFormat="1" ht="12.75">
      <c r="B48" s="11"/>
      <c r="D48" s="14">
        <v>43983</v>
      </c>
      <c r="E48" s="10">
        <f t="shared" si="11"/>
        <v>0</v>
      </c>
      <c r="G48" s="10">
        <f t="shared" si="13"/>
        <v>0</v>
      </c>
      <c r="I48" s="20">
        <f t="shared" si="13"/>
        <v>0</v>
      </c>
      <c r="K48" s="10">
        <f t="shared" si="12"/>
        <v>0</v>
      </c>
      <c r="N48" s="10">
        <f t="shared" si="14"/>
        <v>0</v>
      </c>
      <c r="P48" s="10">
        <f t="shared" si="15"/>
        <v>0</v>
      </c>
    </row>
    <row r="49" spans="2:16" s="10" customFormat="1" ht="12.75">
      <c r="B49" s="11"/>
      <c r="D49" s="14">
        <v>44348</v>
      </c>
      <c r="E49" s="10">
        <f t="shared" si="11"/>
        <v>0</v>
      </c>
      <c r="G49" s="10">
        <f t="shared" si="13"/>
        <v>0</v>
      </c>
      <c r="I49" s="20">
        <f t="shared" si="13"/>
        <v>0</v>
      </c>
      <c r="K49" s="10">
        <f t="shared" si="12"/>
        <v>0</v>
      </c>
      <c r="N49" s="10">
        <f t="shared" si="14"/>
        <v>0</v>
      </c>
      <c r="P49" s="10">
        <f t="shared" si="15"/>
        <v>0</v>
      </c>
    </row>
    <row r="50" spans="2:16" s="10" customFormat="1" ht="12.75">
      <c r="B50" s="11"/>
      <c r="D50" s="14">
        <v>44713</v>
      </c>
      <c r="E50" s="10">
        <f t="shared" si="11"/>
        <v>0</v>
      </c>
      <c r="G50" s="10">
        <f t="shared" si="13"/>
        <v>0</v>
      </c>
      <c r="I50" s="20">
        <f t="shared" si="13"/>
        <v>0</v>
      </c>
      <c r="K50" s="10">
        <f t="shared" si="12"/>
        <v>0</v>
      </c>
      <c r="N50" s="10">
        <f t="shared" si="14"/>
        <v>0</v>
      </c>
      <c r="P50" s="10">
        <f t="shared" si="15"/>
        <v>0</v>
      </c>
    </row>
    <row r="51" spans="2:16" s="10" customFormat="1" ht="12.75">
      <c r="B51" s="11"/>
      <c r="D51" s="14">
        <v>45078</v>
      </c>
      <c r="E51" s="10">
        <f t="shared" si="11"/>
        <v>0</v>
      </c>
      <c r="G51" s="10">
        <f t="shared" si="13"/>
        <v>0</v>
      </c>
      <c r="I51" s="20">
        <f t="shared" si="13"/>
        <v>0</v>
      </c>
      <c r="K51" s="10">
        <f t="shared" si="12"/>
        <v>0</v>
      </c>
      <c r="N51" s="10">
        <f t="shared" si="14"/>
        <v>0</v>
      </c>
      <c r="P51" s="10">
        <f t="shared" si="15"/>
        <v>0</v>
      </c>
    </row>
    <row r="52" spans="2:16" s="10" customFormat="1" ht="12.75">
      <c r="B52" s="11"/>
      <c r="D52" s="14">
        <v>45444</v>
      </c>
      <c r="E52" s="10">
        <f t="shared" si="11"/>
        <v>0</v>
      </c>
      <c r="G52" s="10">
        <f t="shared" si="13"/>
        <v>0</v>
      </c>
      <c r="I52" s="20">
        <f t="shared" si="13"/>
        <v>0</v>
      </c>
      <c r="K52" s="10">
        <f t="shared" si="12"/>
        <v>0</v>
      </c>
      <c r="N52" s="10">
        <f t="shared" si="14"/>
        <v>0</v>
      </c>
      <c r="P52" s="10">
        <f t="shared" si="15"/>
        <v>0</v>
      </c>
    </row>
    <row r="53" spans="2:16" s="10" customFormat="1" ht="12.75">
      <c r="B53" s="11"/>
      <c r="D53" s="14">
        <v>45809</v>
      </c>
      <c r="E53" s="10">
        <f t="shared" si="11"/>
        <v>0</v>
      </c>
      <c r="G53" s="10">
        <f t="shared" si="13"/>
        <v>0</v>
      </c>
      <c r="I53" s="20">
        <f t="shared" si="13"/>
        <v>0</v>
      </c>
      <c r="K53" s="10">
        <f t="shared" si="12"/>
        <v>0</v>
      </c>
      <c r="N53" s="10">
        <f t="shared" si="14"/>
        <v>0</v>
      </c>
      <c r="P53" s="10">
        <f t="shared" si="15"/>
        <v>0</v>
      </c>
    </row>
    <row r="54" spans="2:16" s="10" customFormat="1" ht="12.75">
      <c r="B54" s="11"/>
      <c r="D54" s="14">
        <v>46174</v>
      </c>
      <c r="E54" s="10">
        <f t="shared" si="11"/>
        <v>0</v>
      </c>
      <c r="G54" s="10">
        <f t="shared" si="13"/>
        <v>0</v>
      </c>
      <c r="I54" s="20">
        <f t="shared" si="13"/>
        <v>0</v>
      </c>
      <c r="K54" s="10">
        <f t="shared" si="12"/>
        <v>0</v>
      </c>
      <c r="N54" s="10">
        <f t="shared" si="14"/>
        <v>0</v>
      </c>
      <c r="P54" s="10">
        <f t="shared" si="15"/>
        <v>0</v>
      </c>
    </row>
    <row r="55" spans="2:16" s="10" customFormat="1" ht="12.75">
      <c r="B55" s="11"/>
      <c r="D55" s="14">
        <v>46539</v>
      </c>
      <c r="E55" s="10">
        <f t="shared" si="11"/>
        <v>0</v>
      </c>
      <c r="G55" s="10">
        <f t="shared" si="13"/>
        <v>0</v>
      </c>
      <c r="I55" s="20">
        <f t="shared" si="13"/>
        <v>0</v>
      </c>
      <c r="K55" s="10">
        <f t="shared" si="12"/>
        <v>0</v>
      </c>
      <c r="N55" s="10">
        <f t="shared" si="14"/>
        <v>0</v>
      </c>
      <c r="P55" s="10">
        <f t="shared" si="15"/>
        <v>0</v>
      </c>
    </row>
    <row r="56" spans="2:16" s="10" customFormat="1" ht="12.75">
      <c r="B56" s="11"/>
      <c r="D56" s="14">
        <v>46905</v>
      </c>
      <c r="E56" s="10">
        <f t="shared" si="11"/>
        <v>0</v>
      </c>
      <c r="G56" s="10">
        <f t="shared" si="13"/>
        <v>0</v>
      </c>
      <c r="I56" s="20">
        <f t="shared" si="13"/>
        <v>0</v>
      </c>
      <c r="K56" s="10">
        <f t="shared" si="12"/>
        <v>0</v>
      </c>
      <c r="N56" s="10">
        <f t="shared" si="14"/>
        <v>0</v>
      </c>
      <c r="P56" s="10">
        <f t="shared" si="15"/>
        <v>0</v>
      </c>
    </row>
    <row r="57" ht="12.75">
      <c r="N57" s="33"/>
    </row>
    <row r="58" spans="3:15" ht="12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7"/>
    </row>
    <row r="59" spans="3:16" ht="12.75">
      <c r="C59" s="29" t="s">
        <v>47</v>
      </c>
      <c r="H59" s="37" t="s">
        <v>48</v>
      </c>
      <c r="I59" s="37"/>
      <c r="J59" s="37"/>
      <c r="K59" s="37"/>
      <c r="L59" s="37"/>
      <c r="M59" s="37"/>
      <c r="N59" s="37"/>
      <c r="O59" s="37"/>
      <c r="P59" s="37"/>
    </row>
    <row r="60" spans="3:18" ht="12.75">
      <c r="C60" s="29" t="s">
        <v>49</v>
      </c>
      <c r="H60" s="37" t="s">
        <v>50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</row>
  </sheetData>
  <sheetProtection/>
  <mergeCells count="20">
    <mergeCell ref="L6:L7"/>
    <mergeCell ref="B5:B6"/>
    <mergeCell ref="C5:C6"/>
    <mergeCell ref="D5:D6"/>
    <mergeCell ref="E5:E6"/>
    <mergeCell ref="C4:E4"/>
    <mergeCell ref="F4:G4"/>
    <mergeCell ref="H4:N4"/>
    <mergeCell ref="J5:L5"/>
    <mergeCell ref="M5:N5"/>
    <mergeCell ref="O4:Q4"/>
    <mergeCell ref="O5:O6"/>
    <mergeCell ref="P5:P7"/>
    <mergeCell ref="F5:G5"/>
    <mergeCell ref="H5:I5"/>
    <mergeCell ref="Q5:Q7"/>
    <mergeCell ref="N6:N7"/>
    <mergeCell ref="G6:G7"/>
    <mergeCell ref="I6:I7"/>
    <mergeCell ref="K6:K7"/>
  </mergeCells>
  <conditionalFormatting sqref="E41:E56">
    <cfRule type="expression" priority="1" dxfId="0" stopIfTrue="1">
      <formula>0</formula>
    </cfRule>
  </conditionalFormatting>
  <hyperlinks>
    <hyperlink ref="H60:R60" r:id="rId1" display="http://www.bdpv.fr/fiche_utilisateur.php?util=blabrique"/>
    <hyperlink ref="H59:P59" r:id="rId2" display="http://www.retrouversonnord.be/autarcie.htm"/>
  </hyperlinks>
  <printOptions/>
  <pageMargins left="0.7" right="0.7" top="0.75" bottom="0.75" header="0.3" footer="0.3"/>
  <pageSetup fitToHeight="1" fitToWidth="1" horizontalDpi="600" verticalDpi="600" orientation="landscape" paperSize="9" scale="3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9"/>
  <sheetViews>
    <sheetView zoomScale="75" zoomScaleNormal="75" workbookViewId="0" topLeftCell="C1">
      <pane ySplit="7" topLeftCell="BM8" activePane="bottomLeft" state="frozen"/>
      <selection pane="topLeft" activeCell="S6" sqref="S6"/>
      <selection pane="bottomLeft" activeCell="R43" sqref="R43"/>
    </sheetView>
  </sheetViews>
  <sheetFormatPr defaultColWidth="14.421875" defaultRowHeight="15"/>
  <cols>
    <col min="1" max="1" width="11.7109375" style="29" customWidth="1"/>
    <col min="2" max="2" width="5.7109375" style="33" customWidth="1"/>
    <col min="3" max="3" width="11.7109375" style="29" customWidth="1"/>
    <col min="4" max="5" width="9.7109375" style="29" customWidth="1"/>
    <col min="6" max="6" width="7.8515625" style="29" customWidth="1"/>
    <col min="7" max="7" width="4.7109375" style="29" customWidth="1"/>
    <col min="8" max="9" width="6.7109375" style="29" customWidth="1"/>
    <col min="10" max="10" width="9.7109375" style="29" customWidth="1"/>
    <col min="11" max="11" width="4.7109375" style="29" customWidth="1"/>
    <col min="12" max="13" width="6.7109375" style="29" customWidth="1"/>
    <col min="14" max="14" width="5.7109375" style="29" customWidth="1"/>
    <col min="15" max="15" width="7.8515625" style="29" customWidth="1"/>
    <col min="16" max="16" width="4.57421875" style="29" customWidth="1"/>
    <col min="17" max="17" width="7.140625" style="29" customWidth="1"/>
    <col min="18" max="16384" width="14.421875" style="29" customWidth="1"/>
  </cols>
  <sheetData>
    <row r="1" ht="8.25" customHeight="1" thickBot="1"/>
    <row r="2" spans="2:6" ht="13.5" thickBot="1">
      <c r="B2" s="23" t="s">
        <v>0</v>
      </c>
      <c r="C2" s="45">
        <v>42309</v>
      </c>
      <c r="F2" s="29" t="s">
        <v>42</v>
      </c>
    </row>
    <row r="4" spans="3:17" s="24" customFormat="1" ht="49.5" customHeight="1">
      <c r="C4" s="51" t="s">
        <v>5</v>
      </c>
      <c r="D4" s="52"/>
      <c r="E4" s="53"/>
      <c r="F4" s="54" t="s">
        <v>7</v>
      </c>
      <c r="G4" s="54"/>
      <c r="H4" s="51" t="s">
        <v>4</v>
      </c>
      <c r="I4" s="52"/>
      <c r="J4" s="52"/>
      <c r="K4" s="52"/>
      <c r="L4" s="52"/>
      <c r="M4" s="52"/>
      <c r="N4" s="53"/>
      <c r="O4" s="51" t="s">
        <v>6</v>
      </c>
      <c r="P4" s="52"/>
      <c r="Q4" s="52"/>
    </row>
    <row r="5" spans="2:17" s="24" customFormat="1" ht="87" customHeight="1">
      <c r="B5" s="49" t="s">
        <v>2</v>
      </c>
      <c r="C5" s="49" t="s">
        <v>20</v>
      </c>
      <c r="D5" s="49" t="s">
        <v>18</v>
      </c>
      <c r="E5" s="49" t="s">
        <v>19</v>
      </c>
      <c r="F5" s="56" t="s">
        <v>21</v>
      </c>
      <c r="G5" s="57"/>
      <c r="H5" s="56" t="s">
        <v>23</v>
      </c>
      <c r="I5" s="57"/>
      <c r="J5" s="51" t="s">
        <v>22</v>
      </c>
      <c r="K5" s="52"/>
      <c r="L5" s="53"/>
      <c r="M5" s="51" t="s">
        <v>24</v>
      </c>
      <c r="N5" s="53"/>
      <c r="O5" s="55" t="s">
        <v>16</v>
      </c>
      <c r="P5" s="55" t="s">
        <v>30</v>
      </c>
      <c r="Q5" s="55" t="s">
        <v>16</v>
      </c>
    </row>
    <row r="6" spans="2:17" s="24" customFormat="1" ht="38.25">
      <c r="B6" s="50"/>
      <c r="C6" s="50"/>
      <c r="D6" s="50"/>
      <c r="E6" s="50"/>
      <c r="F6" s="25" t="s">
        <v>14</v>
      </c>
      <c r="G6" s="54" t="s">
        <v>11</v>
      </c>
      <c r="H6" s="25" t="s">
        <v>12</v>
      </c>
      <c r="I6" s="54" t="s">
        <v>13</v>
      </c>
      <c r="J6" s="25" t="s">
        <v>60</v>
      </c>
      <c r="K6" s="54" t="s">
        <v>13</v>
      </c>
      <c r="L6" s="49" t="s">
        <v>73</v>
      </c>
      <c r="M6" s="25" t="s">
        <v>10</v>
      </c>
      <c r="N6" s="54" t="s">
        <v>9</v>
      </c>
      <c r="O6" s="50"/>
      <c r="P6" s="55"/>
      <c r="Q6" s="55"/>
    </row>
    <row r="7" spans="2:17" s="26" customFormat="1" ht="25.5">
      <c r="B7" s="27" t="s">
        <v>53</v>
      </c>
      <c r="C7" s="1">
        <v>-114993</v>
      </c>
      <c r="D7" s="1">
        <v>20283</v>
      </c>
      <c r="E7" s="1">
        <v>23652</v>
      </c>
      <c r="F7" s="28">
        <f aca="true" t="shared" si="0" ref="F7:F37">D7+E7</f>
        <v>43935</v>
      </c>
      <c r="G7" s="54"/>
      <c r="H7" s="1">
        <v>-476</v>
      </c>
      <c r="I7" s="54"/>
      <c r="J7" s="1">
        <v>-23892</v>
      </c>
      <c r="K7" s="54"/>
      <c r="L7" s="50"/>
      <c r="M7" s="1">
        <v>-999</v>
      </c>
      <c r="N7" s="54"/>
      <c r="O7" s="28">
        <v>865</v>
      </c>
      <c r="P7" s="50"/>
      <c r="Q7" s="50"/>
    </row>
    <row r="8" spans="2:18" ht="12.75">
      <c r="B8" s="30">
        <v>1</v>
      </c>
      <c r="C8" s="31">
        <v>-114972</v>
      </c>
      <c r="D8" s="31">
        <v>20305</v>
      </c>
      <c r="E8" s="31">
        <v>23681</v>
      </c>
      <c r="F8" s="31">
        <f t="shared" si="0"/>
        <v>43986</v>
      </c>
      <c r="G8" s="39">
        <f aca="true" t="shared" si="1" ref="G8:G37">IF(C8=0,"-",F8-F7)</f>
        <v>51</v>
      </c>
      <c r="H8" s="31">
        <f>IF(C8=0,"-",I8)</f>
        <v>-12</v>
      </c>
      <c r="I8" s="31">
        <f aca="true" t="shared" si="2" ref="I8:I37">IF(C8=0,"-",-(G8-P8+K8))</f>
        <v>-12</v>
      </c>
      <c r="J8" s="31">
        <v>-23910</v>
      </c>
      <c r="K8" s="31">
        <f aca="true" t="shared" si="3" ref="K8:K37">IF(C8=0,"-",J8-J7)</f>
        <v>-18</v>
      </c>
      <c r="L8" s="31">
        <f>IF(C8=0,"-",K8)</f>
        <v>-18</v>
      </c>
      <c r="M8" s="31">
        <f>IF(C8=0,"-",N8)</f>
        <v>-30</v>
      </c>
      <c r="N8" s="31">
        <f aca="true" t="shared" si="4" ref="N8:N37">IF(C8=0,"-",I8+K8)</f>
        <v>-30</v>
      </c>
      <c r="O8" s="31">
        <f aca="true" t="shared" si="5" ref="O8:O37">IF(C8=0,"-",O7+P8)</f>
        <v>886</v>
      </c>
      <c r="P8" s="31">
        <f aca="true" t="shared" si="6" ref="P8:P37">IF(C8=0,"-",C8-C7)</f>
        <v>21</v>
      </c>
      <c r="Q8" s="31">
        <f>IF(C8=0,"-",P8)</f>
        <v>21</v>
      </c>
      <c r="R8" s="29" t="s">
        <v>75</v>
      </c>
    </row>
    <row r="9" spans="2:17" ht="12.75">
      <c r="B9" s="30">
        <v>2</v>
      </c>
      <c r="C9" s="31">
        <v>-114948</v>
      </c>
      <c r="D9" s="31">
        <v>20328</v>
      </c>
      <c r="E9" s="31">
        <v>23710</v>
      </c>
      <c r="F9" s="31">
        <f t="shared" si="0"/>
        <v>44038</v>
      </c>
      <c r="G9" s="39">
        <f t="shared" si="1"/>
        <v>52</v>
      </c>
      <c r="H9" s="31">
        <f aca="true" t="shared" si="7" ref="H9:H37">IF(C9=0,"-",H8+I9)</f>
        <v>-25</v>
      </c>
      <c r="I9" s="31">
        <f t="shared" si="2"/>
        <v>-13</v>
      </c>
      <c r="J9" s="31">
        <v>-23925</v>
      </c>
      <c r="K9" s="31">
        <f t="shared" si="3"/>
        <v>-15</v>
      </c>
      <c r="L9" s="31">
        <f aca="true" t="shared" si="8" ref="L9:L37">IF(C9=0,"-",K9+L8)</f>
        <v>-33</v>
      </c>
      <c r="M9" s="31">
        <f aca="true" t="shared" si="9" ref="M9:M37">IF(C9=0,"-",M8+N9)</f>
        <v>-58</v>
      </c>
      <c r="N9" s="31">
        <f t="shared" si="4"/>
        <v>-28</v>
      </c>
      <c r="O9" s="31">
        <f t="shared" si="5"/>
        <v>910</v>
      </c>
      <c r="P9" s="31">
        <f t="shared" si="6"/>
        <v>24</v>
      </c>
      <c r="Q9" s="31">
        <f aca="true" t="shared" si="10" ref="Q9:Q37">IF(C9=0,"-",P9+Q8)</f>
        <v>45</v>
      </c>
    </row>
    <row r="10" spans="2:17" ht="12.75">
      <c r="B10" s="30">
        <v>3</v>
      </c>
      <c r="C10" s="31">
        <v>-114964</v>
      </c>
      <c r="D10" s="31">
        <v>20336</v>
      </c>
      <c r="E10" s="31">
        <v>23720</v>
      </c>
      <c r="F10" s="31">
        <f t="shared" si="0"/>
        <v>44056</v>
      </c>
      <c r="G10" s="31">
        <f t="shared" si="1"/>
        <v>18</v>
      </c>
      <c r="H10" s="31">
        <f t="shared" si="7"/>
        <v>-40</v>
      </c>
      <c r="I10" s="31">
        <f t="shared" si="2"/>
        <v>-15</v>
      </c>
      <c r="J10" s="31">
        <v>-23944</v>
      </c>
      <c r="K10" s="31">
        <f t="shared" si="3"/>
        <v>-19</v>
      </c>
      <c r="L10" s="31">
        <f t="shared" si="8"/>
        <v>-52</v>
      </c>
      <c r="M10" s="31">
        <f t="shared" si="9"/>
        <v>-92</v>
      </c>
      <c r="N10" s="31">
        <f t="shared" si="4"/>
        <v>-34</v>
      </c>
      <c r="O10" s="31">
        <f t="shared" si="5"/>
        <v>894</v>
      </c>
      <c r="P10" s="31">
        <f t="shared" si="6"/>
        <v>-16</v>
      </c>
      <c r="Q10" s="31">
        <f t="shared" si="10"/>
        <v>29</v>
      </c>
    </row>
    <row r="11" spans="2:17" ht="12.75">
      <c r="B11" s="30">
        <v>4</v>
      </c>
      <c r="C11" s="31">
        <v>-114991</v>
      </c>
      <c r="D11" s="31">
        <v>20337</v>
      </c>
      <c r="E11" s="31">
        <v>23723</v>
      </c>
      <c r="F11" s="31">
        <f t="shared" si="0"/>
        <v>44060</v>
      </c>
      <c r="G11" s="31">
        <f t="shared" si="1"/>
        <v>4</v>
      </c>
      <c r="H11" s="31">
        <f t="shared" si="7"/>
        <v>-52</v>
      </c>
      <c r="I11" s="31">
        <f t="shared" si="2"/>
        <v>-12</v>
      </c>
      <c r="J11" s="31">
        <v>-23963</v>
      </c>
      <c r="K11" s="31">
        <f t="shared" si="3"/>
        <v>-19</v>
      </c>
      <c r="L11" s="31">
        <f t="shared" si="8"/>
        <v>-71</v>
      </c>
      <c r="M11" s="31">
        <f t="shared" si="9"/>
        <v>-123</v>
      </c>
      <c r="N11" s="31">
        <f t="shared" si="4"/>
        <v>-31</v>
      </c>
      <c r="O11" s="31">
        <f t="shared" si="5"/>
        <v>867</v>
      </c>
      <c r="P11" s="31">
        <f t="shared" si="6"/>
        <v>-27</v>
      </c>
      <c r="Q11" s="31">
        <f t="shared" si="10"/>
        <v>2</v>
      </c>
    </row>
    <row r="12" spans="2:17" ht="12.75">
      <c r="B12" s="30">
        <v>5</v>
      </c>
      <c r="C12" s="31">
        <v>-115012</v>
      </c>
      <c r="D12" s="31">
        <v>20345</v>
      </c>
      <c r="E12" s="31">
        <v>23731</v>
      </c>
      <c r="F12" s="31">
        <f t="shared" si="0"/>
        <v>44076</v>
      </c>
      <c r="G12" s="31">
        <f t="shared" si="1"/>
        <v>16</v>
      </c>
      <c r="H12" s="31">
        <f t="shared" si="7"/>
        <v>-68</v>
      </c>
      <c r="I12" s="31">
        <f t="shared" si="2"/>
        <v>-16</v>
      </c>
      <c r="J12" s="31">
        <v>-23984</v>
      </c>
      <c r="K12" s="31">
        <f t="shared" si="3"/>
        <v>-21</v>
      </c>
      <c r="L12" s="31">
        <f t="shared" si="8"/>
        <v>-92</v>
      </c>
      <c r="M12" s="31">
        <f t="shared" si="9"/>
        <v>-160</v>
      </c>
      <c r="N12" s="31">
        <f t="shared" si="4"/>
        <v>-37</v>
      </c>
      <c r="O12" s="31">
        <f t="shared" si="5"/>
        <v>846</v>
      </c>
      <c r="P12" s="31">
        <f t="shared" si="6"/>
        <v>-21</v>
      </c>
      <c r="Q12" s="31">
        <f t="shared" si="10"/>
        <v>-19</v>
      </c>
    </row>
    <row r="13" spans="2:18" ht="12.75">
      <c r="B13" s="30">
        <v>6</v>
      </c>
      <c r="C13" s="31">
        <v>-115071</v>
      </c>
      <c r="D13" s="31">
        <v>20348</v>
      </c>
      <c r="E13" s="31">
        <v>23734</v>
      </c>
      <c r="F13" s="31">
        <f t="shared" si="0"/>
        <v>44082</v>
      </c>
      <c r="G13" s="31">
        <f t="shared" si="1"/>
        <v>6</v>
      </c>
      <c r="H13" s="31">
        <f t="shared" si="7"/>
        <v>-82</v>
      </c>
      <c r="I13" s="31">
        <f t="shared" si="2"/>
        <v>-14</v>
      </c>
      <c r="J13" s="31">
        <v>-24035</v>
      </c>
      <c r="K13" s="31">
        <f t="shared" si="3"/>
        <v>-51</v>
      </c>
      <c r="L13" s="31">
        <f t="shared" si="8"/>
        <v>-143</v>
      </c>
      <c r="M13" s="31">
        <f t="shared" si="9"/>
        <v>-225</v>
      </c>
      <c r="N13" s="31">
        <f t="shared" si="4"/>
        <v>-65</v>
      </c>
      <c r="O13" s="31">
        <f t="shared" si="5"/>
        <v>787</v>
      </c>
      <c r="P13" s="31">
        <f t="shared" si="6"/>
        <v>-59</v>
      </c>
      <c r="Q13" s="31">
        <f t="shared" si="10"/>
        <v>-78</v>
      </c>
      <c r="R13" s="29" t="s">
        <v>74</v>
      </c>
    </row>
    <row r="14" spans="2:17" ht="12.75">
      <c r="B14" s="30">
        <v>7</v>
      </c>
      <c r="C14" s="31">
        <v>-115121</v>
      </c>
      <c r="D14" s="31">
        <v>20352</v>
      </c>
      <c r="E14" s="31">
        <v>23739</v>
      </c>
      <c r="F14" s="31">
        <f t="shared" si="0"/>
        <v>44091</v>
      </c>
      <c r="G14" s="31">
        <f t="shared" si="1"/>
        <v>9</v>
      </c>
      <c r="H14" s="31">
        <f t="shared" si="7"/>
        <v>-94</v>
      </c>
      <c r="I14" s="31">
        <f t="shared" si="2"/>
        <v>-12</v>
      </c>
      <c r="J14" s="31">
        <v>-24082</v>
      </c>
      <c r="K14" s="31">
        <f t="shared" si="3"/>
        <v>-47</v>
      </c>
      <c r="L14" s="31">
        <f t="shared" si="8"/>
        <v>-190</v>
      </c>
      <c r="M14" s="31">
        <f t="shared" si="9"/>
        <v>-284</v>
      </c>
      <c r="N14" s="31">
        <f t="shared" si="4"/>
        <v>-59</v>
      </c>
      <c r="O14" s="31">
        <f t="shared" si="5"/>
        <v>737</v>
      </c>
      <c r="P14" s="31">
        <f t="shared" si="6"/>
        <v>-50</v>
      </c>
      <c r="Q14" s="31">
        <f t="shared" si="10"/>
        <v>-128</v>
      </c>
    </row>
    <row r="15" spans="2:17" ht="12.75">
      <c r="B15" s="30">
        <v>8</v>
      </c>
      <c r="C15" s="31">
        <v>-115152</v>
      </c>
      <c r="D15" s="31">
        <v>20357</v>
      </c>
      <c r="E15" s="31">
        <v>23746</v>
      </c>
      <c r="F15" s="31">
        <f t="shared" si="0"/>
        <v>44103</v>
      </c>
      <c r="G15" s="31">
        <f t="shared" si="1"/>
        <v>12</v>
      </c>
      <c r="H15" s="31">
        <f t="shared" si="7"/>
        <v>-106</v>
      </c>
      <c r="I15" s="31">
        <f t="shared" si="2"/>
        <v>-12</v>
      </c>
      <c r="J15" s="31">
        <v>-24113</v>
      </c>
      <c r="K15" s="31">
        <f t="shared" si="3"/>
        <v>-31</v>
      </c>
      <c r="L15" s="31">
        <f t="shared" si="8"/>
        <v>-221</v>
      </c>
      <c r="M15" s="31">
        <f t="shared" si="9"/>
        <v>-327</v>
      </c>
      <c r="N15" s="31">
        <f t="shared" si="4"/>
        <v>-43</v>
      </c>
      <c r="O15" s="31">
        <f t="shared" si="5"/>
        <v>706</v>
      </c>
      <c r="P15" s="31">
        <f t="shared" si="6"/>
        <v>-31</v>
      </c>
      <c r="Q15" s="31">
        <f t="shared" si="10"/>
        <v>-159</v>
      </c>
    </row>
    <row r="16" spans="2:17" ht="12.75">
      <c r="B16" s="30">
        <v>9</v>
      </c>
      <c r="C16" s="31">
        <v>-115183</v>
      </c>
      <c r="D16" s="31">
        <v>20365</v>
      </c>
      <c r="E16" s="31">
        <v>23757</v>
      </c>
      <c r="F16" s="31">
        <f t="shared" si="0"/>
        <v>44122</v>
      </c>
      <c r="G16" s="31">
        <f t="shared" si="1"/>
        <v>19</v>
      </c>
      <c r="H16" s="31">
        <f t="shared" si="7"/>
        <v>-124</v>
      </c>
      <c r="I16" s="31">
        <f t="shared" si="2"/>
        <v>-18</v>
      </c>
      <c r="J16" s="31">
        <v>-24145</v>
      </c>
      <c r="K16" s="31">
        <f t="shared" si="3"/>
        <v>-32</v>
      </c>
      <c r="L16" s="31">
        <f t="shared" si="8"/>
        <v>-253</v>
      </c>
      <c r="M16" s="31">
        <f t="shared" si="9"/>
        <v>-377</v>
      </c>
      <c r="N16" s="31">
        <f t="shared" si="4"/>
        <v>-50</v>
      </c>
      <c r="O16" s="31">
        <f t="shared" si="5"/>
        <v>675</v>
      </c>
      <c r="P16" s="31">
        <f t="shared" si="6"/>
        <v>-31</v>
      </c>
      <c r="Q16" s="31">
        <f t="shared" si="10"/>
        <v>-190</v>
      </c>
    </row>
    <row r="17" spans="2:17" ht="12.75">
      <c r="B17" s="30">
        <v>10</v>
      </c>
      <c r="C17" s="31">
        <v>-115238</v>
      </c>
      <c r="D17" s="31">
        <v>20366</v>
      </c>
      <c r="E17" s="31">
        <v>23758</v>
      </c>
      <c r="F17" s="31">
        <f t="shared" si="0"/>
        <v>44124</v>
      </c>
      <c r="G17" s="31">
        <f t="shared" si="1"/>
        <v>2</v>
      </c>
      <c r="H17" s="31">
        <f t="shared" si="7"/>
        <v>-137</v>
      </c>
      <c r="I17" s="31">
        <f t="shared" si="2"/>
        <v>-13</v>
      </c>
      <c r="J17" s="31">
        <v>-24189</v>
      </c>
      <c r="K17" s="31">
        <f t="shared" si="3"/>
        <v>-44</v>
      </c>
      <c r="L17" s="31">
        <f t="shared" si="8"/>
        <v>-297</v>
      </c>
      <c r="M17" s="31">
        <f t="shared" si="9"/>
        <v>-434</v>
      </c>
      <c r="N17" s="31">
        <f t="shared" si="4"/>
        <v>-57</v>
      </c>
      <c r="O17" s="31">
        <f t="shared" si="5"/>
        <v>620</v>
      </c>
      <c r="P17" s="31">
        <f t="shared" si="6"/>
        <v>-55</v>
      </c>
      <c r="Q17" s="31">
        <f t="shared" si="10"/>
        <v>-245</v>
      </c>
    </row>
    <row r="18" spans="2:17" ht="12.75">
      <c r="B18" s="30">
        <v>11</v>
      </c>
      <c r="C18" s="31">
        <v>-115322</v>
      </c>
      <c r="D18" s="31">
        <v>20368</v>
      </c>
      <c r="E18" s="31">
        <v>23761</v>
      </c>
      <c r="F18" s="31">
        <f t="shared" si="0"/>
        <v>44129</v>
      </c>
      <c r="G18" s="31">
        <f t="shared" si="1"/>
        <v>5</v>
      </c>
      <c r="H18" s="31">
        <f t="shared" si="7"/>
        <v>-155</v>
      </c>
      <c r="I18" s="31">
        <f t="shared" si="2"/>
        <v>-18</v>
      </c>
      <c r="J18" s="31">
        <v>-24260</v>
      </c>
      <c r="K18" s="31">
        <f t="shared" si="3"/>
        <v>-71</v>
      </c>
      <c r="L18" s="31">
        <f t="shared" si="8"/>
        <v>-368</v>
      </c>
      <c r="M18" s="31">
        <f t="shared" si="9"/>
        <v>-523</v>
      </c>
      <c r="N18" s="31">
        <f t="shared" si="4"/>
        <v>-89</v>
      </c>
      <c r="O18" s="31">
        <f t="shared" si="5"/>
        <v>536</v>
      </c>
      <c r="P18" s="31">
        <f t="shared" si="6"/>
        <v>-84</v>
      </c>
      <c r="Q18" s="31">
        <f t="shared" si="10"/>
        <v>-329</v>
      </c>
    </row>
    <row r="19" spans="2:17" ht="12.75">
      <c r="B19" s="30">
        <v>12</v>
      </c>
      <c r="C19" s="31">
        <v>-115379</v>
      </c>
      <c r="D19" s="31">
        <v>20378</v>
      </c>
      <c r="E19" s="31">
        <v>23772</v>
      </c>
      <c r="F19" s="31">
        <f t="shared" si="0"/>
        <v>44150</v>
      </c>
      <c r="G19" s="31">
        <f t="shared" si="1"/>
        <v>21</v>
      </c>
      <c r="H19" s="31">
        <f t="shared" si="7"/>
        <v>-167</v>
      </c>
      <c r="I19" s="31">
        <f t="shared" si="2"/>
        <v>-12</v>
      </c>
      <c r="J19" s="31">
        <v>-24326</v>
      </c>
      <c r="K19" s="31">
        <f t="shared" si="3"/>
        <v>-66</v>
      </c>
      <c r="L19" s="31">
        <f t="shared" si="8"/>
        <v>-434</v>
      </c>
      <c r="M19" s="31">
        <f t="shared" si="9"/>
        <v>-601</v>
      </c>
      <c r="N19" s="31">
        <f t="shared" si="4"/>
        <v>-78</v>
      </c>
      <c r="O19" s="31">
        <f t="shared" si="5"/>
        <v>479</v>
      </c>
      <c r="P19" s="31">
        <f t="shared" si="6"/>
        <v>-57</v>
      </c>
      <c r="Q19" s="31">
        <f t="shared" si="10"/>
        <v>-386</v>
      </c>
    </row>
    <row r="20" spans="2:17" ht="12.75">
      <c r="B20" s="30">
        <v>13</v>
      </c>
      <c r="C20" s="31">
        <v>-115424</v>
      </c>
      <c r="D20" s="31">
        <v>20383</v>
      </c>
      <c r="E20" s="31">
        <v>23780</v>
      </c>
      <c r="F20" s="31">
        <f t="shared" si="0"/>
        <v>44163</v>
      </c>
      <c r="G20" s="31">
        <f t="shared" si="1"/>
        <v>13</v>
      </c>
      <c r="H20" s="31">
        <f t="shared" si="7"/>
        <v>-168</v>
      </c>
      <c r="I20" s="31">
        <f t="shared" si="2"/>
        <v>-1</v>
      </c>
      <c r="J20" s="31">
        <v>-24383</v>
      </c>
      <c r="K20" s="31">
        <f t="shared" si="3"/>
        <v>-57</v>
      </c>
      <c r="L20" s="31">
        <f t="shared" si="8"/>
        <v>-491</v>
      </c>
      <c r="M20" s="31">
        <f t="shared" si="9"/>
        <v>-659</v>
      </c>
      <c r="N20" s="31">
        <f t="shared" si="4"/>
        <v>-58</v>
      </c>
      <c r="O20" s="31">
        <f t="shared" si="5"/>
        <v>434</v>
      </c>
      <c r="P20" s="31">
        <f t="shared" si="6"/>
        <v>-45</v>
      </c>
      <c r="Q20" s="31">
        <f t="shared" si="10"/>
        <v>-431</v>
      </c>
    </row>
    <row r="21" spans="2:17" ht="12.75">
      <c r="B21" s="30">
        <v>14</v>
      </c>
      <c r="C21" s="31">
        <v>-115501</v>
      </c>
      <c r="D21" s="31">
        <v>20384</v>
      </c>
      <c r="E21" s="31">
        <v>23781</v>
      </c>
      <c r="F21" s="31">
        <f t="shared" si="0"/>
        <v>44165</v>
      </c>
      <c r="G21" s="31">
        <f t="shared" si="1"/>
        <v>2</v>
      </c>
      <c r="H21" s="31">
        <f t="shared" si="7"/>
        <v>-184</v>
      </c>
      <c r="I21" s="31">
        <f t="shared" si="2"/>
        <v>-16</v>
      </c>
      <c r="J21" s="31">
        <v>-24446</v>
      </c>
      <c r="K21" s="31">
        <f t="shared" si="3"/>
        <v>-63</v>
      </c>
      <c r="L21" s="31">
        <f t="shared" si="8"/>
        <v>-554</v>
      </c>
      <c r="M21" s="31">
        <f t="shared" si="9"/>
        <v>-738</v>
      </c>
      <c r="N21" s="31">
        <f t="shared" si="4"/>
        <v>-79</v>
      </c>
      <c r="O21" s="31">
        <f t="shared" si="5"/>
        <v>357</v>
      </c>
      <c r="P21" s="31">
        <f t="shared" si="6"/>
        <v>-77</v>
      </c>
      <c r="Q21" s="31">
        <f t="shared" si="10"/>
        <v>-508</v>
      </c>
    </row>
    <row r="22" spans="2:17" ht="12.75">
      <c r="B22" s="30">
        <v>15</v>
      </c>
      <c r="C22" s="31">
        <v>-115594</v>
      </c>
      <c r="D22" s="31">
        <v>20385</v>
      </c>
      <c r="E22" s="31">
        <v>23783</v>
      </c>
      <c r="F22" s="31">
        <f t="shared" si="0"/>
        <v>44168</v>
      </c>
      <c r="G22" s="31">
        <f t="shared" si="1"/>
        <v>3</v>
      </c>
      <c r="H22" s="31">
        <f t="shared" si="7"/>
        <v>-197</v>
      </c>
      <c r="I22" s="31">
        <f t="shared" si="2"/>
        <v>-13</v>
      </c>
      <c r="J22" s="31">
        <v>-24529</v>
      </c>
      <c r="K22" s="31">
        <f t="shared" si="3"/>
        <v>-83</v>
      </c>
      <c r="L22" s="31">
        <f t="shared" si="8"/>
        <v>-637</v>
      </c>
      <c r="M22" s="31">
        <f t="shared" si="9"/>
        <v>-834</v>
      </c>
      <c r="N22" s="31">
        <f t="shared" si="4"/>
        <v>-96</v>
      </c>
      <c r="O22" s="31">
        <f t="shared" si="5"/>
        <v>264</v>
      </c>
      <c r="P22" s="31">
        <f t="shared" si="6"/>
        <v>-93</v>
      </c>
      <c r="Q22" s="31">
        <f t="shared" si="10"/>
        <v>-601</v>
      </c>
    </row>
    <row r="23" spans="2:17" ht="12.75">
      <c r="B23" s="30">
        <v>16</v>
      </c>
      <c r="C23" s="31">
        <v>-115652</v>
      </c>
      <c r="D23" s="31">
        <v>20386</v>
      </c>
      <c r="E23" s="31">
        <v>23784</v>
      </c>
      <c r="F23" s="31">
        <f t="shared" si="0"/>
        <v>44170</v>
      </c>
      <c r="G23" s="31">
        <f t="shared" si="1"/>
        <v>2</v>
      </c>
      <c r="H23" s="31">
        <f t="shared" si="7"/>
        <v>-205</v>
      </c>
      <c r="I23" s="31">
        <f t="shared" si="2"/>
        <v>-8</v>
      </c>
      <c r="J23" s="31">
        <v>-24581</v>
      </c>
      <c r="K23" s="31">
        <f t="shared" si="3"/>
        <v>-52</v>
      </c>
      <c r="L23" s="31">
        <f t="shared" si="8"/>
        <v>-689</v>
      </c>
      <c r="M23" s="31">
        <f t="shared" si="9"/>
        <v>-894</v>
      </c>
      <c r="N23" s="31">
        <f t="shared" si="4"/>
        <v>-60</v>
      </c>
      <c r="O23" s="31">
        <f t="shared" si="5"/>
        <v>206</v>
      </c>
      <c r="P23" s="31">
        <f t="shared" si="6"/>
        <v>-58</v>
      </c>
      <c r="Q23" s="31">
        <f t="shared" si="10"/>
        <v>-659</v>
      </c>
    </row>
    <row r="24" spans="2:17" ht="12.75">
      <c r="B24" s="30">
        <v>17</v>
      </c>
      <c r="C24" s="31">
        <v>-115712</v>
      </c>
      <c r="D24" s="31">
        <v>20388</v>
      </c>
      <c r="E24" s="31">
        <v>23785</v>
      </c>
      <c r="F24" s="31">
        <f t="shared" si="0"/>
        <v>44173</v>
      </c>
      <c r="G24" s="31">
        <f t="shared" si="1"/>
        <v>3</v>
      </c>
      <c r="H24" s="31">
        <f t="shared" si="7"/>
        <v>-212</v>
      </c>
      <c r="I24" s="31">
        <f t="shared" si="2"/>
        <v>-7</v>
      </c>
      <c r="J24" s="31">
        <v>-24637</v>
      </c>
      <c r="K24" s="31">
        <f t="shared" si="3"/>
        <v>-56</v>
      </c>
      <c r="L24" s="31">
        <f t="shared" si="8"/>
        <v>-745</v>
      </c>
      <c r="M24" s="31">
        <f t="shared" si="9"/>
        <v>-957</v>
      </c>
      <c r="N24" s="31">
        <f t="shared" si="4"/>
        <v>-63</v>
      </c>
      <c r="O24" s="31">
        <f t="shared" si="5"/>
        <v>146</v>
      </c>
      <c r="P24" s="31">
        <f t="shared" si="6"/>
        <v>-60</v>
      </c>
      <c r="Q24" s="31">
        <f t="shared" si="10"/>
        <v>-719</v>
      </c>
    </row>
    <row r="25" spans="2:18" ht="12.75">
      <c r="B25" s="30">
        <v>18</v>
      </c>
      <c r="C25" s="31">
        <v>-115717</v>
      </c>
      <c r="D25" s="31">
        <v>20401</v>
      </c>
      <c r="E25" s="31">
        <v>23800</v>
      </c>
      <c r="F25" s="31">
        <f t="shared" si="0"/>
        <v>44201</v>
      </c>
      <c r="G25" s="31">
        <f t="shared" si="1"/>
        <v>28</v>
      </c>
      <c r="H25" s="31">
        <f t="shared" si="7"/>
        <v>-223</v>
      </c>
      <c r="I25" s="31">
        <f t="shared" si="2"/>
        <v>-11</v>
      </c>
      <c r="J25" s="31">
        <v>-24659</v>
      </c>
      <c r="K25" s="31">
        <f t="shared" si="3"/>
        <v>-22</v>
      </c>
      <c r="L25" s="31">
        <f t="shared" si="8"/>
        <v>-767</v>
      </c>
      <c r="M25" s="31">
        <f t="shared" si="9"/>
        <v>-990</v>
      </c>
      <c r="N25" s="31">
        <f t="shared" si="4"/>
        <v>-33</v>
      </c>
      <c r="O25" s="31">
        <f t="shared" si="5"/>
        <v>141</v>
      </c>
      <c r="P25" s="31">
        <f t="shared" si="6"/>
        <v>-5</v>
      </c>
      <c r="Q25" s="31">
        <f t="shared" si="10"/>
        <v>-724</v>
      </c>
      <c r="R25" s="29" t="s">
        <v>76</v>
      </c>
    </row>
    <row r="26" spans="2:17" ht="12.75">
      <c r="B26" s="30">
        <v>19</v>
      </c>
      <c r="C26" s="31">
        <v>-115747</v>
      </c>
      <c r="D26" s="31">
        <v>20402</v>
      </c>
      <c r="E26" s="31">
        <v>23802</v>
      </c>
      <c r="F26" s="31">
        <f t="shared" si="0"/>
        <v>44204</v>
      </c>
      <c r="G26" s="31">
        <f t="shared" si="1"/>
        <v>3</v>
      </c>
      <c r="H26" s="31">
        <f t="shared" si="7"/>
        <v>-235</v>
      </c>
      <c r="I26" s="31">
        <f t="shared" si="2"/>
        <v>-12</v>
      </c>
      <c r="J26" s="31">
        <v>-24680</v>
      </c>
      <c r="K26" s="31">
        <f t="shared" si="3"/>
        <v>-21</v>
      </c>
      <c r="L26" s="31">
        <f t="shared" si="8"/>
        <v>-788</v>
      </c>
      <c r="M26" s="31">
        <f t="shared" si="9"/>
        <v>-1023</v>
      </c>
      <c r="N26" s="31">
        <f t="shared" si="4"/>
        <v>-33</v>
      </c>
      <c r="O26" s="31">
        <f t="shared" si="5"/>
        <v>111</v>
      </c>
      <c r="P26" s="31">
        <f t="shared" si="6"/>
        <v>-30</v>
      </c>
      <c r="Q26" s="31">
        <f t="shared" si="10"/>
        <v>-754</v>
      </c>
    </row>
    <row r="27" spans="2:17" ht="12.75">
      <c r="B27" s="30">
        <v>20</v>
      </c>
      <c r="C27" s="31">
        <v>-115778</v>
      </c>
      <c r="D27" s="31">
        <v>20402</v>
      </c>
      <c r="E27" s="31">
        <v>23803</v>
      </c>
      <c r="F27" s="31">
        <f t="shared" si="0"/>
        <v>44205</v>
      </c>
      <c r="G27" s="31">
        <f t="shared" si="1"/>
        <v>1</v>
      </c>
      <c r="H27" s="31">
        <f t="shared" si="7"/>
        <v>-245</v>
      </c>
      <c r="I27" s="31">
        <f t="shared" si="2"/>
        <v>-10</v>
      </c>
      <c r="J27" s="31">
        <v>-24702</v>
      </c>
      <c r="K27" s="31">
        <f t="shared" si="3"/>
        <v>-22</v>
      </c>
      <c r="L27" s="31">
        <f t="shared" si="8"/>
        <v>-810</v>
      </c>
      <c r="M27" s="31">
        <f t="shared" si="9"/>
        <v>-1055</v>
      </c>
      <c r="N27" s="31">
        <f t="shared" si="4"/>
        <v>-32</v>
      </c>
      <c r="O27" s="31">
        <f t="shared" si="5"/>
        <v>80</v>
      </c>
      <c r="P27" s="31">
        <f t="shared" si="6"/>
        <v>-31</v>
      </c>
      <c r="Q27" s="31">
        <f t="shared" si="10"/>
        <v>-785</v>
      </c>
    </row>
    <row r="28" spans="2:18" ht="12.75">
      <c r="B28" s="30">
        <v>21</v>
      </c>
      <c r="C28" s="31">
        <v>-115812</v>
      </c>
      <c r="D28" s="31">
        <v>20404</v>
      </c>
      <c r="E28" s="31">
        <v>23819</v>
      </c>
      <c r="F28" s="31">
        <f t="shared" si="0"/>
        <v>44223</v>
      </c>
      <c r="G28" s="31">
        <f t="shared" si="1"/>
        <v>18</v>
      </c>
      <c r="H28" s="31">
        <f t="shared" si="7"/>
        <v>-272</v>
      </c>
      <c r="I28" s="31">
        <f t="shared" si="2"/>
        <v>-27</v>
      </c>
      <c r="J28" s="31">
        <v>-24727</v>
      </c>
      <c r="K28" s="31">
        <f t="shared" si="3"/>
        <v>-25</v>
      </c>
      <c r="L28" s="31">
        <f t="shared" si="8"/>
        <v>-835</v>
      </c>
      <c r="M28" s="31">
        <f t="shared" si="9"/>
        <v>-1107</v>
      </c>
      <c r="N28" s="31">
        <f t="shared" si="4"/>
        <v>-52</v>
      </c>
      <c r="O28" s="31">
        <f t="shared" si="5"/>
        <v>46</v>
      </c>
      <c r="P28" s="31">
        <f t="shared" si="6"/>
        <v>-34</v>
      </c>
      <c r="Q28" s="31">
        <f t="shared" si="10"/>
        <v>-819</v>
      </c>
      <c r="R28" s="29" t="s">
        <v>77</v>
      </c>
    </row>
    <row r="29" spans="2:17" ht="12.75">
      <c r="B29" s="30">
        <v>22</v>
      </c>
      <c r="C29" s="31">
        <v>-115844</v>
      </c>
      <c r="D29" s="31">
        <v>20406</v>
      </c>
      <c r="E29" s="31">
        <v>23821</v>
      </c>
      <c r="F29" s="31">
        <f t="shared" si="0"/>
        <v>44227</v>
      </c>
      <c r="G29" s="31">
        <f t="shared" si="1"/>
        <v>4</v>
      </c>
      <c r="H29" s="31">
        <f t="shared" si="7"/>
        <v>-281</v>
      </c>
      <c r="I29" s="31">
        <f t="shared" si="2"/>
        <v>-9</v>
      </c>
      <c r="J29" s="31">
        <v>-24754</v>
      </c>
      <c r="K29" s="31">
        <f t="shared" si="3"/>
        <v>-27</v>
      </c>
      <c r="L29" s="31">
        <f t="shared" si="8"/>
        <v>-862</v>
      </c>
      <c r="M29" s="31">
        <f t="shared" si="9"/>
        <v>-1143</v>
      </c>
      <c r="N29" s="31">
        <f t="shared" si="4"/>
        <v>-36</v>
      </c>
      <c r="O29" s="31">
        <f t="shared" si="5"/>
        <v>14</v>
      </c>
      <c r="P29" s="31">
        <f t="shared" si="6"/>
        <v>-32</v>
      </c>
      <c r="Q29" s="31">
        <f t="shared" si="10"/>
        <v>-851</v>
      </c>
    </row>
    <row r="30" spans="2:17" ht="12.75">
      <c r="B30" s="30">
        <v>23</v>
      </c>
      <c r="C30" s="31">
        <v>-115882</v>
      </c>
      <c r="D30" s="31">
        <v>20409</v>
      </c>
      <c r="E30" s="31">
        <v>23822</v>
      </c>
      <c r="F30" s="31">
        <f t="shared" si="0"/>
        <v>44231</v>
      </c>
      <c r="G30" s="31">
        <f t="shared" si="1"/>
        <v>4</v>
      </c>
      <c r="H30" s="31">
        <f t="shared" si="7"/>
        <v>-292</v>
      </c>
      <c r="I30" s="31">
        <f t="shared" si="2"/>
        <v>-11</v>
      </c>
      <c r="J30" s="31">
        <v>-24785</v>
      </c>
      <c r="K30" s="31">
        <f t="shared" si="3"/>
        <v>-31</v>
      </c>
      <c r="L30" s="31">
        <f t="shared" si="8"/>
        <v>-893</v>
      </c>
      <c r="M30" s="31">
        <f t="shared" si="9"/>
        <v>-1185</v>
      </c>
      <c r="N30" s="31">
        <f t="shared" si="4"/>
        <v>-42</v>
      </c>
      <c r="O30" s="31">
        <f t="shared" si="5"/>
        <v>-24</v>
      </c>
      <c r="P30" s="31">
        <f t="shared" si="6"/>
        <v>-38</v>
      </c>
      <c r="Q30" s="31">
        <f t="shared" si="10"/>
        <v>-889</v>
      </c>
    </row>
    <row r="31" spans="2:18" ht="12.75">
      <c r="B31" s="30">
        <v>24</v>
      </c>
      <c r="C31" s="31">
        <v>-115927</v>
      </c>
      <c r="D31" s="31">
        <v>20410</v>
      </c>
      <c r="E31" s="31">
        <v>23823</v>
      </c>
      <c r="F31" s="31">
        <f t="shared" si="0"/>
        <v>44233</v>
      </c>
      <c r="G31" s="31">
        <f t="shared" si="1"/>
        <v>2</v>
      </c>
      <c r="H31" s="31">
        <f t="shared" si="7"/>
        <v>-303</v>
      </c>
      <c r="I31" s="31">
        <f t="shared" si="2"/>
        <v>-11</v>
      </c>
      <c r="J31" s="31">
        <v>-24821</v>
      </c>
      <c r="K31" s="31">
        <f t="shared" si="3"/>
        <v>-36</v>
      </c>
      <c r="L31" s="31">
        <f t="shared" si="8"/>
        <v>-929</v>
      </c>
      <c r="M31" s="31">
        <f t="shared" si="9"/>
        <v>-1232</v>
      </c>
      <c r="N31" s="31">
        <f t="shared" si="4"/>
        <v>-47</v>
      </c>
      <c r="O31" s="31">
        <f t="shared" si="5"/>
        <v>-69</v>
      </c>
      <c r="P31" s="31">
        <f t="shared" si="6"/>
        <v>-45</v>
      </c>
      <c r="Q31" s="31">
        <f t="shared" si="10"/>
        <v>-934</v>
      </c>
      <c r="R31" s="29" t="s">
        <v>78</v>
      </c>
    </row>
    <row r="32" spans="2:17" ht="12.75">
      <c r="B32" s="30">
        <v>25</v>
      </c>
      <c r="C32" s="31">
        <v>-115958</v>
      </c>
      <c r="D32" s="31">
        <v>20415</v>
      </c>
      <c r="E32" s="31">
        <v>23827</v>
      </c>
      <c r="F32" s="31">
        <f t="shared" si="0"/>
        <v>44242</v>
      </c>
      <c r="G32" s="31">
        <f t="shared" si="1"/>
        <v>9</v>
      </c>
      <c r="H32" s="31">
        <f t="shared" si="7"/>
        <v>-309</v>
      </c>
      <c r="I32" s="31">
        <f t="shared" si="2"/>
        <v>-6</v>
      </c>
      <c r="J32" s="31">
        <v>-24855</v>
      </c>
      <c r="K32" s="31">
        <f t="shared" si="3"/>
        <v>-34</v>
      </c>
      <c r="L32" s="31">
        <f t="shared" si="8"/>
        <v>-963</v>
      </c>
      <c r="M32" s="31">
        <f t="shared" si="9"/>
        <v>-1272</v>
      </c>
      <c r="N32" s="31">
        <f t="shared" si="4"/>
        <v>-40</v>
      </c>
      <c r="O32" s="31">
        <f t="shared" si="5"/>
        <v>-100</v>
      </c>
      <c r="P32" s="31">
        <f t="shared" si="6"/>
        <v>-31</v>
      </c>
      <c r="Q32" s="31">
        <f t="shared" si="10"/>
        <v>-965</v>
      </c>
    </row>
    <row r="33" spans="2:17" ht="12.75">
      <c r="B33" s="30">
        <v>26</v>
      </c>
      <c r="C33" s="31">
        <v>-115968</v>
      </c>
      <c r="D33" s="31">
        <v>20430</v>
      </c>
      <c r="E33" s="31">
        <v>23846</v>
      </c>
      <c r="F33" s="31">
        <f t="shared" si="0"/>
        <v>44276</v>
      </c>
      <c r="G33" s="31">
        <f t="shared" si="1"/>
        <v>34</v>
      </c>
      <c r="H33" s="31">
        <f t="shared" si="7"/>
        <v>-322</v>
      </c>
      <c r="I33" s="31">
        <f t="shared" si="2"/>
        <v>-13</v>
      </c>
      <c r="J33" s="31">
        <v>-24886</v>
      </c>
      <c r="K33" s="31">
        <f t="shared" si="3"/>
        <v>-31</v>
      </c>
      <c r="L33" s="31">
        <f t="shared" si="8"/>
        <v>-994</v>
      </c>
      <c r="M33" s="31">
        <f t="shared" si="9"/>
        <v>-1316</v>
      </c>
      <c r="N33" s="31">
        <f t="shared" si="4"/>
        <v>-44</v>
      </c>
      <c r="O33" s="31">
        <f t="shared" si="5"/>
        <v>-110</v>
      </c>
      <c r="P33" s="31">
        <f t="shared" si="6"/>
        <v>-10</v>
      </c>
      <c r="Q33" s="31">
        <f t="shared" si="10"/>
        <v>-975</v>
      </c>
    </row>
    <row r="34" spans="2:17" ht="12.75">
      <c r="B34" s="30">
        <v>27</v>
      </c>
      <c r="C34" s="31">
        <v>-116004</v>
      </c>
      <c r="D34" s="31">
        <v>20432</v>
      </c>
      <c r="E34" s="31">
        <v>23848</v>
      </c>
      <c r="F34" s="31">
        <f t="shared" si="0"/>
        <v>44280</v>
      </c>
      <c r="G34" s="31">
        <f t="shared" si="1"/>
        <v>4</v>
      </c>
      <c r="H34" s="31">
        <f t="shared" si="7"/>
        <v>-328</v>
      </c>
      <c r="I34" s="31">
        <f t="shared" si="2"/>
        <v>-6</v>
      </c>
      <c r="J34" s="31">
        <v>-24920</v>
      </c>
      <c r="K34" s="31">
        <f t="shared" si="3"/>
        <v>-34</v>
      </c>
      <c r="L34" s="31">
        <f t="shared" si="8"/>
        <v>-1028</v>
      </c>
      <c r="M34" s="31">
        <f t="shared" si="9"/>
        <v>-1356</v>
      </c>
      <c r="N34" s="31">
        <f t="shared" si="4"/>
        <v>-40</v>
      </c>
      <c r="O34" s="31">
        <f t="shared" si="5"/>
        <v>-146</v>
      </c>
      <c r="P34" s="31">
        <f t="shared" si="6"/>
        <v>-36</v>
      </c>
      <c r="Q34" s="31">
        <f t="shared" si="10"/>
        <v>-1011</v>
      </c>
    </row>
    <row r="35" spans="2:17" ht="12.75">
      <c r="B35" s="30">
        <v>28</v>
      </c>
      <c r="C35" s="31">
        <v>-116018</v>
      </c>
      <c r="D35" s="31">
        <v>20447</v>
      </c>
      <c r="E35" s="31">
        <v>23861</v>
      </c>
      <c r="F35" s="31">
        <f t="shared" si="0"/>
        <v>44308</v>
      </c>
      <c r="G35" s="31">
        <f t="shared" si="1"/>
        <v>28</v>
      </c>
      <c r="H35" s="31">
        <f t="shared" si="7"/>
        <v>-334</v>
      </c>
      <c r="I35" s="31">
        <f t="shared" si="2"/>
        <v>-6</v>
      </c>
      <c r="J35" s="31">
        <v>-24956</v>
      </c>
      <c r="K35" s="31">
        <f t="shared" si="3"/>
        <v>-36</v>
      </c>
      <c r="L35" s="31">
        <f t="shared" si="8"/>
        <v>-1064</v>
      </c>
      <c r="M35" s="31">
        <f t="shared" si="9"/>
        <v>-1398</v>
      </c>
      <c r="N35" s="31">
        <f t="shared" si="4"/>
        <v>-42</v>
      </c>
      <c r="O35" s="31">
        <f t="shared" si="5"/>
        <v>-160</v>
      </c>
      <c r="P35" s="31">
        <f t="shared" si="6"/>
        <v>-14</v>
      </c>
      <c r="Q35" s="31">
        <f t="shared" si="10"/>
        <v>-1025</v>
      </c>
    </row>
    <row r="36" spans="2:17" ht="12.75">
      <c r="B36" s="30">
        <v>29</v>
      </c>
      <c r="C36" s="31">
        <v>-116074</v>
      </c>
      <c r="D36" s="31">
        <v>20448</v>
      </c>
      <c r="E36" s="31">
        <v>23864</v>
      </c>
      <c r="F36" s="31">
        <f t="shared" si="0"/>
        <v>44312</v>
      </c>
      <c r="G36" s="31">
        <f t="shared" si="1"/>
        <v>4</v>
      </c>
      <c r="H36" s="31">
        <f t="shared" si="7"/>
        <v>-354</v>
      </c>
      <c r="I36" s="31">
        <f t="shared" si="2"/>
        <v>-20</v>
      </c>
      <c r="J36" s="31">
        <v>-24996</v>
      </c>
      <c r="K36" s="31">
        <f t="shared" si="3"/>
        <v>-40</v>
      </c>
      <c r="L36" s="31">
        <f t="shared" si="8"/>
        <v>-1104</v>
      </c>
      <c r="M36" s="31">
        <f t="shared" si="9"/>
        <v>-1458</v>
      </c>
      <c r="N36" s="31">
        <f t="shared" si="4"/>
        <v>-60</v>
      </c>
      <c r="O36" s="31">
        <f t="shared" si="5"/>
        <v>-216</v>
      </c>
      <c r="P36" s="31">
        <f t="shared" si="6"/>
        <v>-56</v>
      </c>
      <c r="Q36" s="31">
        <f t="shared" si="10"/>
        <v>-1081</v>
      </c>
    </row>
    <row r="37" spans="2:18" ht="12.75">
      <c r="B37" s="30">
        <v>30</v>
      </c>
      <c r="C37" s="31">
        <v>-116111</v>
      </c>
      <c r="D37" s="31">
        <v>20448</v>
      </c>
      <c r="E37" s="31">
        <v>23864</v>
      </c>
      <c r="F37" s="31">
        <f t="shared" si="0"/>
        <v>44312</v>
      </c>
      <c r="G37" s="31">
        <f t="shared" si="1"/>
        <v>0</v>
      </c>
      <c r="H37" s="31">
        <f t="shared" si="7"/>
        <v>-362</v>
      </c>
      <c r="I37" s="31">
        <f t="shared" si="2"/>
        <v>-8</v>
      </c>
      <c r="J37" s="31">
        <v>-25025</v>
      </c>
      <c r="K37" s="31">
        <f t="shared" si="3"/>
        <v>-29</v>
      </c>
      <c r="L37" s="31">
        <f t="shared" si="8"/>
        <v>-1133</v>
      </c>
      <c r="M37" s="31">
        <f t="shared" si="9"/>
        <v>-1495</v>
      </c>
      <c r="N37" s="31">
        <f t="shared" si="4"/>
        <v>-37</v>
      </c>
      <c r="O37" s="31">
        <f t="shared" si="5"/>
        <v>-253</v>
      </c>
      <c r="P37" s="31">
        <f t="shared" si="6"/>
        <v>-37</v>
      </c>
      <c r="Q37" s="31">
        <f t="shared" si="10"/>
        <v>-1118</v>
      </c>
      <c r="R37" s="29" t="s">
        <v>79</v>
      </c>
    </row>
    <row r="38" spans="2:17" s="26" customFormat="1" ht="51">
      <c r="B38" s="24"/>
      <c r="E38" s="32" t="s">
        <v>44</v>
      </c>
      <c r="F38" s="32" t="s">
        <v>3</v>
      </c>
      <c r="G38" s="27" t="s">
        <v>29</v>
      </c>
      <c r="H38" s="32" t="s">
        <v>45</v>
      </c>
      <c r="I38" s="27" t="s">
        <v>28</v>
      </c>
      <c r="J38" s="32" t="s">
        <v>43</v>
      </c>
      <c r="K38" s="27" t="s">
        <v>28</v>
      </c>
      <c r="M38" s="32" t="s">
        <v>3</v>
      </c>
      <c r="N38" s="27" t="s">
        <v>26</v>
      </c>
      <c r="O38" s="32" t="s">
        <v>25</v>
      </c>
      <c r="P38" s="27" t="s">
        <v>27</v>
      </c>
      <c r="Q38" s="27" t="s">
        <v>16</v>
      </c>
    </row>
    <row r="39" spans="5:17" ht="12.75">
      <c r="E39" s="34">
        <f>F39/9.81</f>
        <v>38.430173292558614</v>
      </c>
      <c r="F39" s="35">
        <f>SUM(G8:G37)</f>
        <v>377</v>
      </c>
      <c r="G39" s="35">
        <f>AVERAGE(G8:G37)</f>
        <v>12.566666666666666</v>
      </c>
      <c r="H39" s="35">
        <f>SUM(I8:I37)</f>
        <v>-362</v>
      </c>
      <c r="I39" s="35">
        <f>AVERAGE(I8:I37)</f>
        <v>-12.066666666666666</v>
      </c>
      <c r="J39" s="35">
        <f>SUM(K8:K37)</f>
        <v>-1133</v>
      </c>
      <c r="K39" s="35">
        <f>AVERAGE(K8:K37)</f>
        <v>-37.766666666666666</v>
      </c>
      <c r="M39" s="35"/>
      <c r="N39" s="35">
        <f>AVERAGE(N8:N37)</f>
        <v>-49.833333333333336</v>
      </c>
      <c r="O39" s="35">
        <f>SUM(P8:P37)</f>
        <v>-1118</v>
      </c>
      <c r="P39" s="35">
        <f>AVERAGE(P8:P37)</f>
        <v>-37.266666666666666</v>
      </c>
      <c r="Q39" s="35">
        <f>O37</f>
        <v>-253</v>
      </c>
    </row>
    <row r="40" spans="2:17" s="10" customFormat="1" ht="12.75">
      <c r="B40" s="11"/>
      <c r="D40" s="14">
        <v>41214</v>
      </c>
      <c r="E40" s="10">
        <f>F40/9.81</f>
        <v>36.08562691131498</v>
      </c>
      <c r="F40" s="10">
        <v>354</v>
      </c>
      <c r="G40" s="10">
        <f>F40/30</f>
        <v>11.8</v>
      </c>
      <c r="H40" s="10">
        <v>313</v>
      </c>
      <c r="I40" s="20">
        <f>H40/30</f>
        <v>10.433333333333334</v>
      </c>
      <c r="J40" s="10">
        <v>839</v>
      </c>
      <c r="K40" s="10">
        <f>J40/30</f>
        <v>27.966666666666665</v>
      </c>
      <c r="L40" s="41">
        <v>41</v>
      </c>
      <c r="M40" s="10">
        <v>1152</v>
      </c>
      <c r="N40" s="10">
        <f>M40/30</f>
        <v>38.4</v>
      </c>
      <c r="O40" s="10">
        <v>716</v>
      </c>
      <c r="P40" s="10">
        <f>O40/30</f>
        <v>23.866666666666667</v>
      </c>
      <c r="Q40" s="10">
        <v>-307</v>
      </c>
    </row>
    <row r="41" spans="2:17" s="10" customFormat="1" ht="12.75">
      <c r="B41" s="11"/>
      <c r="C41" s="17"/>
      <c r="D41" s="14">
        <v>41579</v>
      </c>
      <c r="E41" s="10">
        <f>F41/9.81</f>
        <v>24.464831804281346</v>
      </c>
      <c r="F41" s="10">
        <v>240</v>
      </c>
      <c r="G41" s="10">
        <f>F41/30</f>
        <v>8</v>
      </c>
      <c r="H41" s="10">
        <v>275</v>
      </c>
      <c r="I41" s="20">
        <f>H41/30</f>
        <v>9.166666666666666</v>
      </c>
      <c r="J41" s="10">
        <v>854</v>
      </c>
      <c r="K41" s="10">
        <f>J41/30</f>
        <v>28.466666666666665</v>
      </c>
      <c r="L41" s="43">
        <v>38</v>
      </c>
      <c r="M41" s="10">
        <v>1129</v>
      </c>
      <c r="N41" s="10">
        <f>M41/30</f>
        <v>37.63333333333333</v>
      </c>
      <c r="O41" s="10">
        <v>899</v>
      </c>
      <c r="P41" s="10">
        <f>O41/30</f>
        <v>29.966666666666665</v>
      </c>
      <c r="Q41" s="10">
        <v>-740</v>
      </c>
    </row>
    <row r="42" spans="2:17" s="10" customFormat="1" ht="12.75">
      <c r="B42" s="11"/>
      <c r="D42" s="14">
        <v>41944</v>
      </c>
      <c r="E42" s="10">
        <f>F42/9.81</f>
        <v>54.12844036697248</v>
      </c>
      <c r="F42" s="10">
        <v>531</v>
      </c>
      <c r="G42" s="10">
        <f>F42/30</f>
        <v>17.7</v>
      </c>
      <c r="H42" s="16">
        <v>371</v>
      </c>
      <c r="I42" s="20">
        <f>H42/30</f>
        <v>12.366666666666667</v>
      </c>
      <c r="J42" s="16">
        <v>692</v>
      </c>
      <c r="K42" s="10">
        <f>J42/30</f>
        <v>23.066666666666666</v>
      </c>
      <c r="L42" s="42">
        <v>46</v>
      </c>
      <c r="M42" s="10">
        <v>1063</v>
      </c>
      <c r="N42" s="10">
        <f>M42/30</f>
        <v>35.43333333333333</v>
      </c>
      <c r="O42" s="10">
        <v>-532</v>
      </c>
      <c r="P42" s="10">
        <f>O42/30</f>
        <v>-17.733333333333334</v>
      </c>
      <c r="Q42" s="10">
        <v>-273</v>
      </c>
    </row>
    <row r="43" spans="2:18" s="10" customFormat="1" ht="12.75">
      <c r="B43" s="11"/>
      <c r="D43" s="14">
        <v>42309</v>
      </c>
      <c r="E43" s="10">
        <v>36.0856</v>
      </c>
      <c r="F43" s="10">
        <v>377</v>
      </c>
      <c r="G43" s="10">
        <f>F43/30</f>
        <v>12.566666666666666</v>
      </c>
      <c r="H43" s="16">
        <v>362</v>
      </c>
      <c r="I43" s="20">
        <f>H43/30</f>
        <v>12.066666666666666</v>
      </c>
      <c r="J43" s="16">
        <v>1133</v>
      </c>
      <c r="K43" s="10">
        <f>J43/30</f>
        <v>37.766666666666666</v>
      </c>
      <c r="L43" s="46">
        <v>52</v>
      </c>
      <c r="M43" s="10">
        <v>1495</v>
      </c>
      <c r="N43" s="10">
        <f>M43/30</f>
        <v>49.833333333333336</v>
      </c>
      <c r="O43" s="10">
        <v>1118</v>
      </c>
      <c r="P43" s="10">
        <f>O43/30</f>
        <v>37.266666666666666</v>
      </c>
      <c r="Q43" s="10">
        <v>-253</v>
      </c>
      <c r="R43" s="16"/>
    </row>
    <row r="44" spans="2:12" s="10" customFormat="1" ht="12.75">
      <c r="B44" s="11"/>
      <c r="D44" s="14"/>
      <c r="H44" s="17"/>
      <c r="I44" s="20"/>
      <c r="J44" s="17"/>
      <c r="L44" s="17"/>
    </row>
    <row r="45" spans="2:9" s="10" customFormat="1" ht="12.75">
      <c r="B45" s="11"/>
      <c r="D45" s="14"/>
      <c r="I45" s="20"/>
    </row>
    <row r="46" spans="2:9" s="10" customFormat="1" ht="12.75">
      <c r="B46" s="11"/>
      <c r="D46" s="14"/>
      <c r="I46" s="20"/>
    </row>
    <row r="47" spans="2:9" s="10" customFormat="1" ht="12.75">
      <c r="B47" s="11"/>
      <c r="D47" s="14"/>
      <c r="I47" s="20"/>
    </row>
    <row r="48" spans="2:9" s="10" customFormat="1" ht="12.75">
      <c r="B48" s="11"/>
      <c r="D48" s="14"/>
      <c r="I48" s="20"/>
    </row>
    <row r="49" spans="2:9" s="10" customFormat="1" ht="12.75">
      <c r="B49" s="11"/>
      <c r="D49" s="14"/>
      <c r="I49" s="20"/>
    </row>
    <row r="50" spans="2:9" s="10" customFormat="1" ht="12.75">
      <c r="B50" s="11"/>
      <c r="D50" s="14"/>
      <c r="I50" s="20"/>
    </row>
    <row r="51" spans="2:9" s="10" customFormat="1" ht="12.75">
      <c r="B51" s="11"/>
      <c r="D51" s="14"/>
      <c r="I51" s="20"/>
    </row>
    <row r="52" spans="2:9" s="10" customFormat="1" ht="12.75">
      <c r="B52" s="11"/>
      <c r="D52" s="14"/>
      <c r="I52" s="20"/>
    </row>
    <row r="53" spans="2:9" s="10" customFormat="1" ht="12.75">
      <c r="B53" s="11"/>
      <c r="D53" s="14"/>
      <c r="I53" s="20"/>
    </row>
    <row r="54" spans="2:9" s="10" customFormat="1" ht="12.75">
      <c r="B54" s="11"/>
      <c r="D54" s="14"/>
      <c r="I54" s="20"/>
    </row>
    <row r="55" spans="2:9" s="10" customFormat="1" ht="12.75">
      <c r="B55" s="11"/>
      <c r="D55" s="14"/>
      <c r="I55" s="20"/>
    </row>
    <row r="56" ht="12.75">
      <c r="N56" s="33"/>
    </row>
    <row r="57" spans="3:15" ht="12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7"/>
    </row>
    <row r="58" spans="3:16" ht="12.75">
      <c r="C58" s="29" t="s">
        <v>47</v>
      </c>
      <c r="H58" s="37" t="s">
        <v>48</v>
      </c>
      <c r="I58" s="37"/>
      <c r="J58" s="37"/>
      <c r="K58" s="37"/>
      <c r="L58" s="37"/>
      <c r="M58" s="37"/>
      <c r="N58" s="37"/>
      <c r="O58" s="37"/>
      <c r="P58" s="37"/>
    </row>
    <row r="59" spans="3:18" ht="12.75">
      <c r="C59" s="29" t="s">
        <v>49</v>
      </c>
      <c r="H59" s="37" t="s">
        <v>50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</row>
  </sheetData>
  <sheetProtection/>
  <mergeCells count="20">
    <mergeCell ref="O4:Q4"/>
    <mergeCell ref="O5:O6"/>
    <mergeCell ref="P5:P7"/>
    <mergeCell ref="F5:G5"/>
    <mergeCell ref="H5:I5"/>
    <mergeCell ref="Q5:Q7"/>
    <mergeCell ref="N6:N7"/>
    <mergeCell ref="G6:G7"/>
    <mergeCell ref="I6:I7"/>
    <mergeCell ref="K6:K7"/>
    <mergeCell ref="C4:E4"/>
    <mergeCell ref="F4:G4"/>
    <mergeCell ref="H4:N4"/>
    <mergeCell ref="J5:L5"/>
    <mergeCell ref="M5:N5"/>
    <mergeCell ref="L6:L7"/>
    <mergeCell ref="B5:B6"/>
    <mergeCell ref="C5:C6"/>
    <mergeCell ref="D5:D6"/>
    <mergeCell ref="E5:E6"/>
  </mergeCells>
  <conditionalFormatting sqref="E40:E55">
    <cfRule type="expression" priority="1" dxfId="3" stopIfTrue="1">
      <formula>0</formula>
    </cfRule>
  </conditionalFormatting>
  <hyperlinks>
    <hyperlink ref="H59:R59" r:id="rId1" display="http://www.bdpv.fr/fiche_utilisateur.php?util=blabrique"/>
    <hyperlink ref="H58:P58" r:id="rId2" display="http://www.retrouversonnord.be/autarcie.htm"/>
  </hyperlinks>
  <printOptions/>
  <pageMargins left="0.7" right="0.7" top="0.75" bottom="0.75" header="0.3" footer="0.3"/>
  <pageSetup fitToHeight="1" fitToWidth="1" horizontalDpi="600" verticalDpi="600" orientation="landscape" paperSize="9" scale="4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0"/>
  <sheetViews>
    <sheetView zoomScale="75" zoomScaleNormal="75" workbookViewId="0" topLeftCell="A1">
      <pane ySplit="7" topLeftCell="BM14" activePane="bottomLeft" state="frozen"/>
      <selection pane="topLeft" activeCell="S6" sqref="S6"/>
      <selection pane="bottomLeft" activeCell="P50" sqref="P50"/>
    </sheetView>
  </sheetViews>
  <sheetFormatPr defaultColWidth="14.421875" defaultRowHeight="15"/>
  <cols>
    <col min="1" max="1" width="11.7109375" style="29" customWidth="1"/>
    <col min="2" max="2" width="5.7109375" style="33" customWidth="1"/>
    <col min="3" max="3" width="11.7109375" style="29" customWidth="1"/>
    <col min="4" max="5" width="9.7109375" style="29" customWidth="1"/>
    <col min="6" max="6" width="7.8515625" style="29" customWidth="1"/>
    <col min="7" max="7" width="4.7109375" style="29" customWidth="1"/>
    <col min="8" max="9" width="6.7109375" style="29" customWidth="1"/>
    <col min="10" max="10" width="9.7109375" style="29" customWidth="1"/>
    <col min="11" max="11" width="4.7109375" style="29" customWidth="1"/>
    <col min="12" max="13" width="6.7109375" style="29" customWidth="1"/>
    <col min="14" max="14" width="5.7109375" style="29" customWidth="1"/>
    <col min="15" max="15" width="7.8515625" style="29" customWidth="1"/>
    <col min="16" max="16" width="4.57421875" style="29" customWidth="1"/>
    <col min="17" max="17" width="7.140625" style="29" customWidth="1"/>
    <col min="18" max="16384" width="14.421875" style="29" customWidth="1"/>
  </cols>
  <sheetData>
    <row r="1" ht="8.25" customHeight="1" thickBot="1"/>
    <row r="2" spans="2:6" ht="13.5" thickBot="1">
      <c r="B2" s="23" t="s">
        <v>0</v>
      </c>
      <c r="C2" s="36" t="s">
        <v>64</v>
      </c>
      <c r="F2" s="29" t="s">
        <v>42</v>
      </c>
    </row>
    <row r="4" spans="3:17" s="24" customFormat="1" ht="49.5" customHeight="1">
      <c r="C4" s="51" t="s">
        <v>5</v>
      </c>
      <c r="D4" s="52"/>
      <c r="E4" s="53"/>
      <c r="F4" s="54" t="s">
        <v>7</v>
      </c>
      <c r="G4" s="54"/>
      <c r="H4" s="51" t="s">
        <v>4</v>
      </c>
      <c r="I4" s="52"/>
      <c r="J4" s="52"/>
      <c r="K4" s="52"/>
      <c r="L4" s="52"/>
      <c r="M4" s="52"/>
      <c r="N4" s="53"/>
      <c r="O4" s="51" t="s">
        <v>6</v>
      </c>
      <c r="P4" s="52"/>
      <c r="Q4" s="52"/>
    </row>
    <row r="5" spans="2:17" s="24" customFormat="1" ht="87" customHeight="1">
      <c r="B5" s="49" t="s">
        <v>2</v>
      </c>
      <c r="C5" s="49" t="s">
        <v>20</v>
      </c>
      <c r="D5" s="49" t="s">
        <v>18</v>
      </c>
      <c r="E5" s="49" t="s">
        <v>19</v>
      </c>
      <c r="F5" s="56" t="s">
        <v>21</v>
      </c>
      <c r="G5" s="57"/>
      <c r="H5" s="56" t="s">
        <v>23</v>
      </c>
      <c r="I5" s="57"/>
      <c r="J5" s="51" t="s">
        <v>22</v>
      </c>
      <c r="K5" s="52"/>
      <c r="L5" s="53"/>
      <c r="M5" s="51" t="s">
        <v>24</v>
      </c>
      <c r="N5" s="53"/>
      <c r="O5" s="55" t="s">
        <v>16</v>
      </c>
      <c r="P5" s="55" t="s">
        <v>30</v>
      </c>
      <c r="Q5" s="55" t="s">
        <v>16</v>
      </c>
    </row>
    <row r="6" spans="2:17" s="24" customFormat="1" ht="38.25">
      <c r="B6" s="50"/>
      <c r="C6" s="50"/>
      <c r="D6" s="50"/>
      <c r="E6" s="50"/>
      <c r="F6" s="25" t="s">
        <v>14</v>
      </c>
      <c r="G6" s="54" t="s">
        <v>11</v>
      </c>
      <c r="H6" s="25" t="s">
        <v>12</v>
      </c>
      <c r="I6" s="54" t="s">
        <v>13</v>
      </c>
      <c r="J6" s="25" t="s">
        <v>60</v>
      </c>
      <c r="K6" s="54" t="s">
        <v>13</v>
      </c>
      <c r="L6" s="49" t="s">
        <v>10</v>
      </c>
      <c r="M6" s="25" t="s">
        <v>10</v>
      </c>
      <c r="N6" s="54"/>
      <c r="O6" s="50"/>
      <c r="P6" s="55"/>
      <c r="Q6" s="55"/>
    </row>
    <row r="7" spans="2:17" s="26" customFormat="1" ht="25.5">
      <c r="B7" s="27" t="s">
        <v>52</v>
      </c>
      <c r="C7" s="1">
        <v>-114700</v>
      </c>
      <c r="D7" s="1">
        <v>19964</v>
      </c>
      <c r="E7" s="1">
        <v>23265</v>
      </c>
      <c r="F7" s="28">
        <f aca="true" t="shared" si="0" ref="F7:F38">D7+E7</f>
        <v>43229</v>
      </c>
      <c r="G7" s="54"/>
      <c r="H7" s="1">
        <v>-384</v>
      </c>
      <c r="I7" s="54"/>
      <c r="J7" s="1">
        <v>-23369</v>
      </c>
      <c r="K7" s="54"/>
      <c r="L7" s="50"/>
      <c r="M7" s="1">
        <v>-488</v>
      </c>
      <c r="N7" s="54"/>
      <c r="O7" s="28">
        <v>1158</v>
      </c>
      <c r="P7" s="50"/>
      <c r="Q7" s="50"/>
    </row>
    <row r="8" spans="2:18" ht="12.75">
      <c r="B8" s="30">
        <v>1</v>
      </c>
      <c r="C8" s="31">
        <v>-114644</v>
      </c>
      <c r="D8" s="31">
        <v>19997</v>
      </c>
      <c r="E8" s="31">
        <v>23306</v>
      </c>
      <c r="F8" s="31">
        <f t="shared" si="0"/>
        <v>43303</v>
      </c>
      <c r="G8" s="39">
        <f aca="true" t="shared" si="1" ref="G8:G38">IF(C8=0,"-",F8-F7)</f>
        <v>74</v>
      </c>
      <c r="H8" s="31">
        <f>IF(C8=0,"-",I8)</f>
        <v>-14</v>
      </c>
      <c r="I8" s="31">
        <f aca="true" t="shared" si="2" ref="I8:I38">IF(C8=0,"-",-(G8-P8+K8))</f>
        <v>-14</v>
      </c>
      <c r="J8" s="31">
        <v>-23373</v>
      </c>
      <c r="K8" s="31">
        <f aca="true" t="shared" si="3" ref="K8:K38">IF(C8=0,"-",J8-J7)</f>
        <v>-4</v>
      </c>
      <c r="L8" s="31">
        <f>IF(C8=0,"-",K8)</f>
        <v>-4</v>
      </c>
      <c r="M8" s="31">
        <f>IF(C8=0,"-",N8)</f>
        <v>-18</v>
      </c>
      <c r="N8" s="31">
        <f aca="true" t="shared" si="4" ref="N8:N38">IF(C8=0,"-",I8+K8)</f>
        <v>-18</v>
      </c>
      <c r="O8" s="31">
        <f aca="true" t="shared" si="5" ref="O8:O38">IF(C8=0,"-",O7+P8)</f>
        <v>1214</v>
      </c>
      <c r="P8" s="31">
        <f aca="true" t="shared" si="6" ref="P8:P38">IF(C8=0,"-",C8-C7)</f>
        <v>56</v>
      </c>
      <c r="Q8" s="31">
        <f>IF(C8=0,"-",P8)</f>
        <v>56</v>
      </c>
      <c r="R8" s="29" t="s">
        <v>32</v>
      </c>
    </row>
    <row r="9" spans="2:18" ht="12.75">
      <c r="B9" s="30">
        <v>2</v>
      </c>
      <c r="C9" s="31">
        <v>-114594</v>
      </c>
      <c r="D9" s="31">
        <v>20029</v>
      </c>
      <c r="E9" s="31">
        <v>23344</v>
      </c>
      <c r="F9" s="31">
        <f t="shared" si="0"/>
        <v>43373</v>
      </c>
      <c r="G9" s="39">
        <f t="shared" si="1"/>
        <v>70</v>
      </c>
      <c r="H9" s="31">
        <f aca="true" t="shared" si="7" ref="H9:H38">IF(C9=0,"-",H8+I9)</f>
        <v>-31</v>
      </c>
      <c r="I9" s="31">
        <f t="shared" si="2"/>
        <v>-17</v>
      </c>
      <c r="J9" s="31">
        <v>-23376</v>
      </c>
      <c r="K9" s="31">
        <f t="shared" si="3"/>
        <v>-3</v>
      </c>
      <c r="L9" s="31">
        <f aca="true" t="shared" si="8" ref="L9:L38">IF(C9=0,"-",K9+L8)</f>
        <v>-7</v>
      </c>
      <c r="M9" s="31">
        <f aca="true" t="shared" si="9" ref="M9:M38">IF(C9=0,"-",M8+N9)</f>
        <v>-38</v>
      </c>
      <c r="N9" s="31">
        <f t="shared" si="4"/>
        <v>-20</v>
      </c>
      <c r="O9" s="31">
        <f t="shared" si="5"/>
        <v>1264</v>
      </c>
      <c r="P9" s="31">
        <f t="shared" si="6"/>
        <v>50</v>
      </c>
      <c r="Q9" s="31">
        <f aca="true" t="shared" si="10" ref="Q9:Q38">IF(C9=0,"-",P9+Q8)</f>
        <v>106</v>
      </c>
      <c r="R9" s="29" t="s">
        <v>67</v>
      </c>
    </row>
    <row r="10" spans="2:18" ht="12.75">
      <c r="B10" s="30">
        <v>3</v>
      </c>
      <c r="C10" s="31">
        <v>-114555</v>
      </c>
      <c r="D10" s="31">
        <v>20059</v>
      </c>
      <c r="E10" s="31">
        <v>23377</v>
      </c>
      <c r="F10" s="31">
        <f t="shared" si="0"/>
        <v>43436</v>
      </c>
      <c r="G10" s="40">
        <f t="shared" si="1"/>
        <v>63</v>
      </c>
      <c r="H10" s="31">
        <f t="shared" si="7"/>
        <v>-51</v>
      </c>
      <c r="I10" s="31">
        <f t="shared" si="2"/>
        <v>-20</v>
      </c>
      <c r="J10" s="31">
        <v>-23380</v>
      </c>
      <c r="K10" s="31">
        <f t="shared" si="3"/>
        <v>-4</v>
      </c>
      <c r="L10" s="31">
        <f t="shared" si="8"/>
        <v>-11</v>
      </c>
      <c r="M10" s="31">
        <f t="shared" si="9"/>
        <v>-62</v>
      </c>
      <c r="N10" s="31">
        <f t="shared" si="4"/>
        <v>-24</v>
      </c>
      <c r="O10" s="31">
        <f t="shared" si="5"/>
        <v>1303</v>
      </c>
      <c r="P10" s="31">
        <f t="shared" si="6"/>
        <v>39</v>
      </c>
      <c r="Q10" s="31">
        <f t="shared" si="10"/>
        <v>145</v>
      </c>
      <c r="R10" s="29" t="s">
        <v>67</v>
      </c>
    </row>
    <row r="11" spans="2:18" ht="12.75">
      <c r="B11" s="30">
        <v>4</v>
      </c>
      <c r="C11" s="31">
        <v>-114519</v>
      </c>
      <c r="D11" s="31">
        <v>20081</v>
      </c>
      <c r="E11" s="31">
        <v>23405</v>
      </c>
      <c r="F11" s="31">
        <f t="shared" si="0"/>
        <v>43486</v>
      </c>
      <c r="G11" s="31">
        <f t="shared" si="1"/>
        <v>50</v>
      </c>
      <c r="H11" s="31">
        <f t="shared" si="7"/>
        <v>-61</v>
      </c>
      <c r="I11" s="31">
        <f t="shared" si="2"/>
        <v>-10</v>
      </c>
      <c r="J11" s="31">
        <v>-23384</v>
      </c>
      <c r="K11" s="31">
        <f t="shared" si="3"/>
        <v>-4</v>
      </c>
      <c r="L11" s="31">
        <f t="shared" si="8"/>
        <v>-15</v>
      </c>
      <c r="M11" s="31">
        <f t="shared" si="9"/>
        <v>-76</v>
      </c>
      <c r="N11" s="31">
        <f t="shared" si="4"/>
        <v>-14</v>
      </c>
      <c r="O11" s="31">
        <f t="shared" si="5"/>
        <v>1339</v>
      </c>
      <c r="P11" s="31">
        <f t="shared" si="6"/>
        <v>36</v>
      </c>
      <c r="Q11" s="31">
        <f t="shared" si="10"/>
        <v>181</v>
      </c>
      <c r="R11" s="29" t="s">
        <v>32</v>
      </c>
    </row>
    <row r="12" spans="2:18" ht="12.75">
      <c r="B12" s="30">
        <v>5</v>
      </c>
      <c r="C12" s="31">
        <v>-114527</v>
      </c>
      <c r="D12" s="31">
        <v>20085</v>
      </c>
      <c r="E12" s="31">
        <v>23411</v>
      </c>
      <c r="F12" s="31">
        <f t="shared" si="0"/>
        <v>43496</v>
      </c>
      <c r="G12" s="31">
        <f t="shared" si="1"/>
        <v>10</v>
      </c>
      <c r="H12" s="31">
        <f t="shared" si="7"/>
        <v>-75</v>
      </c>
      <c r="I12" s="31">
        <f t="shared" si="2"/>
        <v>-14</v>
      </c>
      <c r="J12" s="31">
        <v>-23388</v>
      </c>
      <c r="K12" s="31">
        <f t="shared" si="3"/>
        <v>-4</v>
      </c>
      <c r="L12" s="31">
        <f t="shared" si="8"/>
        <v>-19</v>
      </c>
      <c r="M12" s="31">
        <f t="shared" si="9"/>
        <v>-94</v>
      </c>
      <c r="N12" s="31">
        <f t="shared" si="4"/>
        <v>-18</v>
      </c>
      <c r="O12" s="31">
        <f t="shared" si="5"/>
        <v>1331</v>
      </c>
      <c r="P12" s="31">
        <f t="shared" si="6"/>
        <v>-8</v>
      </c>
      <c r="Q12" s="31">
        <f t="shared" si="10"/>
        <v>173</v>
      </c>
      <c r="R12" s="29" t="s">
        <v>32</v>
      </c>
    </row>
    <row r="13" spans="2:18" ht="12.75">
      <c r="B13" s="30">
        <v>6</v>
      </c>
      <c r="C13" s="31">
        <v>-114529</v>
      </c>
      <c r="D13" s="31">
        <v>20091</v>
      </c>
      <c r="E13" s="31">
        <v>23418</v>
      </c>
      <c r="F13" s="31">
        <f t="shared" si="0"/>
        <v>43509</v>
      </c>
      <c r="G13" s="31">
        <f t="shared" si="1"/>
        <v>13</v>
      </c>
      <c r="H13" s="31">
        <f t="shared" si="7"/>
        <v>-87</v>
      </c>
      <c r="I13" s="31">
        <f t="shared" si="2"/>
        <v>-12</v>
      </c>
      <c r="J13" s="31">
        <v>-23391</v>
      </c>
      <c r="K13" s="31">
        <f t="shared" si="3"/>
        <v>-3</v>
      </c>
      <c r="L13" s="31">
        <f t="shared" si="8"/>
        <v>-22</v>
      </c>
      <c r="M13" s="31">
        <f t="shared" si="9"/>
        <v>-109</v>
      </c>
      <c r="N13" s="31">
        <f t="shared" si="4"/>
        <v>-15</v>
      </c>
      <c r="O13" s="31">
        <f t="shared" si="5"/>
        <v>1329</v>
      </c>
      <c r="P13" s="31">
        <f t="shared" si="6"/>
        <v>-2</v>
      </c>
      <c r="Q13" s="31">
        <f t="shared" si="10"/>
        <v>171</v>
      </c>
      <c r="R13" s="29" t="s">
        <v>32</v>
      </c>
    </row>
    <row r="14" spans="2:18" ht="12.75">
      <c r="B14" s="30">
        <v>7</v>
      </c>
      <c r="C14" s="31">
        <v>-114544</v>
      </c>
      <c r="D14" s="31">
        <v>20093</v>
      </c>
      <c r="E14" s="31">
        <v>23420</v>
      </c>
      <c r="F14" s="31">
        <f t="shared" si="0"/>
        <v>43513</v>
      </c>
      <c r="G14" s="31">
        <f t="shared" si="1"/>
        <v>4</v>
      </c>
      <c r="H14" s="31">
        <f t="shared" si="7"/>
        <v>-102</v>
      </c>
      <c r="I14" s="31">
        <f t="shared" si="2"/>
        <v>-15</v>
      </c>
      <c r="J14" s="31">
        <v>-23395</v>
      </c>
      <c r="K14" s="31">
        <f t="shared" si="3"/>
        <v>-4</v>
      </c>
      <c r="L14" s="31">
        <f t="shared" si="8"/>
        <v>-26</v>
      </c>
      <c r="M14" s="31">
        <f t="shared" si="9"/>
        <v>-128</v>
      </c>
      <c r="N14" s="31">
        <f t="shared" si="4"/>
        <v>-19</v>
      </c>
      <c r="O14" s="31">
        <f t="shared" si="5"/>
        <v>1314</v>
      </c>
      <c r="P14" s="31">
        <f t="shared" si="6"/>
        <v>-15</v>
      </c>
      <c r="Q14" s="31">
        <f t="shared" si="10"/>
        <v>156</v>
      </c>
      <c r="R14" s="29" t="s">
        <v>67</v>
      </c>
    </row>
    <row r="15" spans="2:18" ht="12.75">
      <c r="B15" s="30">
        <v>8</v>
      </c>
      <c r="C15" s="31">
        <v>-114560</v>
      </c>
      <c r="D15" s="31">
        <v>20095</v>
      </c>
      <c r="E15" s="31">
        <v>23423</v>
      </c>
      <c r="F15" s="31">
        <f t="shared" si="0"/>
        <v>43518</v>
      </c>
      <c r="G15" s="31">
        <f t="shared" si="1"/>
        <v>5</v>
      </c>
      <c r="H15" s="31">
        <f t="shared" si="7"/>
        <v>-120</v>
      </c>
      <c r="I15" s="31">
        <f t="shared" si="2"/>
        <v>-18</v>
      </c>
      <c r="J15" s="31">
        <v>-23398</v>
      </c>
      <c r="K15" s="31">
        <f t="shared" si="3"/>
        <v>-3</v>
      </c>
      <c r="L15" s="31">
        <f t="shared" si="8"/>
        <v>-29</v>
      </c>
      <c r="M15" s="31">
        <f t="shared" si="9"/>
        <v>-149</v>
      </c>
      <c r="N15" s="31">
        <f t="shared" si="4"/>
        <v>-21</v>
      </c>
      <c r="O15" s="31">
        <f t="shared" si="5"/>
        <v>1298</v>
      </c>
      <c r="P15" s="31">
        <f t="shared" si="6"/>
        <v>-16</v>
      </c>
      <c r="Q15" s="31">
        <f t="shared" si="10"/>
        <v>140</v>
      </c>
      <c r="R15" s="29" t="s">
        <v>67</v>
      </c>
    </row>
    <row r="16" spans="2:18" ht="12.75">
      <c r="B16" s="30">
        <v>9</v>
      </c>
      <c r="C16" s="31">
        <v>-114543</v>
      </c>
      <c r="D16" s="31">
        <v>20114</v>
      </c>
      <c r="E16" s="31">
        <v>23445</v>
      </c>
      <c r="F16" s="31">
        <f t="shared" si="0"/>
        <v>43559</v>
      </c>
      <c r="G16" s="31">
        <f t="shared" si="1"/>
        <v>41</v>
      </c>
      <c r="H16" s="31">
        <f t="shared" si="7"/>
        <v>-140</v>
      </c>
      <c r="I16" s="31">
        <f t="shared" si="2"/>
        <v>-20</v>
      </c>
      <c r="J16" s="31">
        <v>-23402</v>
      </c>
      <c r="K16" s="31">
        <f t="shared" si="3"/>
        <v>-4</v>
      </c>
      <c r="L16" s="31">
        <f t="shared" si="8"/>
        <v>-33</v>
      </c>
      <c r="M16" s="31">
        <f t="shared" si="9"/>
        <v>-173</v>
      </c>
      <c r="N16" s="31">
        <f t="shared" si="4"/>
        <v>-24</v>
      </c>
      <c r="O16" s="31">
        <f t="shared" si="5"/>
        <v>1315</v>
      </c>
      <c r="P16" s="31">
        <f t="shared" si="6"/>
        <v>17</v>
      </c>
      <c r="Q16" s="31">
        <f t="shared" si="10"/>
        <v>157</v>
      </c>
      <c r="R16" s="29" t="s">
        <v>67</v>
      </c>
    </row>
    <row r="17" spans="2:18" ht="12.75">
      <c r="B17" s="30">
        <v>10</v>
      </c>
      <c r="C17" s="31">
        <v>-114564</v>
      </c>
      <c r="D17" s="31">
        <v>20117</v>
      </c>
      <c r="E17" s="31">
        <v>23449</v>
      </c>
      <c r="F17" s="31">
        <f t="shared" si="0"/>
        <v>43566</v>
      </c>
      <c r="G17" s="31">
        <f t="shared" si="1"/>
        <v>7</v>
      </c>
      <c r="H17" s="31">
        <f t="shared" si="7"/>
        <v>-164</v>
      </c>
      <c r="I17" s="31">
        <f t="shared" si="2"/>
        <v>-24</v>
      </c>
      <c r="J17" s="31">
        <v>-23406</v>
      </c>
      <c r="K17" s="31">
        <f t="shared" si="3"/>
        <v>-4</v>
      </c>
      <c r="L17" s="31">
        <f t="shared" si="8"/>
        <v>-37</v>
      </c>
      <c r="M17" s="31">
        <f t="shared" si="9"/>
        <v>-201</v>
      </c>
      <c r="N17" s="31">
        <f t="shared" si="4"/>
        <v>-28</v>
      </c>
      <c r="O17" s="31">
        <f t="shared" si="5"/>
        <v>1294</v>
      </c>
      <c r="P17" s="31">
        <f t="shared" si="6"/>
        <v>-21</v>
      </c>
      <c r="Q17" s="31">
        <f t="shared" si="10"/>
        <v>136</v>
      </c>
      <c r="R17" s="29" t="s">
        <v>67</v>
      </c>
    </row>
    <row r="18" spans="2:18" ht="12.75">
      <c r="B18" s="30">
        <v>11</v>
      </c>
      <c r="C18" s="31">
        <v>-114543</v>
      </c>
      <c r="D18" s="31">
        <v>20136</v>
      </c>
      <c r="E18" s="31">
        <v>23471</v>
      </c>
      <c r="F18" s="31">
        <f t="shared" si="0"/>
        <v>43607</v>
      </c>
      <c r="G18" s="31">
        <f t="shared" si="1"/>
        <v>41</v>
      </c>
      <c r="H18" s="31">
        <f t="shared" si="7"/>
        <v>-181</v>
      </c>
      <c r="I18" s="31">
        <f t="shared" si="2"/>
        <v>-17</v>
      </c>
      <c r="J18" s="31">
        <v>-23409</v>
      </c>
      <c r="K18" s="31">
        <f t="shared" si="3"/>
        <v>-3</v>
      </c>
      <c r="L18" s="31">
        <f t="shared" si="8"/>
        <v>-40</v>
      </c>
      <c r="M18" s="31">
        <f t="shared" si="9"/>
        <v>-221</v>
      </c>
      <c r="N18" s="31">
        <f t="shared" si="4"/>
        <v>-20</v>
      </c>
      <c r="O18" s="31">
        <f t="shared" si="5"/>
        <v>1315</v>
      </c>
      <c r="P18" s="31">
        <f t="shared" si="6"/>
        <v>21</v>
      </c>
      <c r="Q18" s="31">
        <f t="shared" si="10"/>
        <v>157</v>
      </c>
      <c r="R18" s="29" t="s">
        <v>68</v>
      </c>
    </row>
    <row r="19" spans="2:18" ht="12.75">
      <c r="B19" s="30">
        <v>12</v>
      </c>
      <c r="C19" s="31">
        <v>-114530</v>
      </c>
      <c r="D19" s="31">
        <v>20155</v>
      </c>
      <c r="E19" s="31">
        <v>23493</v>
      </c>
      <c r="F19" s="31">
        <f t="shared" si="0"/>
        <v>43648</v>
      </c>
      <c r="G19" s="31">
        <f t="shared" si="1"/>
        <v>41</v>
      </c>
      <c r="H19" s="31">
        <f t="shared" si="7"/>
        <v>-198</v>
      </c>
      <c r="I19" s="31">
        <f t="shared" si="2"/>
        <v>-17</v>
      </c>
      <c r="J19" s="31">
        <v>-23420</v>
      </c>
      <c r="K19" s="31">
        <f t="shared" si="3"/>
        <v>-11</v>
      </c>
      <c r="L19" s="31">
        <f t="shared" si="8"/>
        <v>-51</v>
      </c>
      <c r="M19" s="31">
        <f t="shared" si="9"/>
        <v>-249</v>
      </c>
      <c r="N19" s="31">
        <f t="shared" si="4"/>
        <v>-28</v>
      </c>
      <c r="O19" s="31">
        <f t="shared" si="5"/>
        <v>1328</v>
      </c>
      <c r="P19" s="31">
        <f t="shared" si="6"/>
        <v>13</v>
      </c>
      <c r="Q19" s="31">
        <f t="shared" si="10"/>
        <v>170</v>
      </c>
      <c r="R19" s="29" t="s">
        <v>69</v>
      </c>
    </row>
    <row r="20" spans="2:18" ht="12.75">
      <c r="B20" s="30">
        <v>13</v>
      </c>
      <c r="C20" s="31">
        <v>-114563</v>
      </c>
      <c r="D20" s="31">
        <v>20157</v>
      </c>
      <c r="E20" s="31">
        <v>23496</v>
      </c>
      <c r="F20" s="31">
        <f t="shared" si="0"/>
        <v>43653</v>
      </c>
      <c r="G20" s="31">
        <f t="shared" si="1"/>
        <v>5</v>
      </c>
      <c r="H20" s="31">
        <f t="shared" si="7"/>
        <v>-223</v>
      </c>
      <c r="I20" s="31">
        <f t="shared" si="2"/>
        <v>-25</v>
      </c>
      <c r="J20" s="31">
        <v>-23433</v>
      </c>
      <c r="K20" s="31">
        <f t="shared" si="3"/>
        <v>-13</v>
      </c>
      <c r="L20" s="31">
        <f t="shared" si="8"/>
        <v>-64</v>
      </c>
      <c r="M20" s="31">
        <f t="shared" si="9"/>
        <v>-287</v>
      </c>
      <c r="N20" s="31">
        <f t="shared" si="4"/>
        <v>-38</v>
      </c>
      <c r="O20" s="31">
        <f t="shared" si="5"/>
        <v>1295</v>
      </c>
      <c r="P20" s="31">
        <f t="shared" si="6"/>
        <v>-33</v>
      </c>
      <c r="Q20" s="31">
        <f t="shared" si="10"/>
        <v>137</v>
      </c>
      <c r="R20" s="29" t="s">
        <v>70</v>
      </c>
    </row>
    <row r="21" spans="2:17" ht="12.75">
      <c r="B21" s="30">
        <v>14</v>
      </c>
      <c r="C21" s="31">
        <v>-114595</v>
      </c>
      <c r="D21" s="31">
        <v>20158</v>
      </c>
      <c r="E21" s="31">
        <v>23498</v>
      </c>
      <c r="F21" s="31">
        <f t="shared" si="0"/>
        <v>43656</v>
      </c>
      <c r="G21" s="31">
        <f t="shared" si="1"/>
        <v>3</v>
      </c>
      <c r="H21" s="31">
        <f t="shared" si="7"/>
        <v>-253</v>
      </c>
      <c r="I21" s="31">
        <f t="shared" si="2"/>
        <v>-30</v>
      </c>
      <c r="J21" s="31">
        <v>-23438</v>
      </c>
      <c r="K21" s="31">
        <f t="shared" si="3"/>
        <v>-5</v>
      </c>
      <c r="L21" s="31">
        <f t="shared" si="8"/>
        <v>-69</v>
      </c>
      <c r="M21" s="31">
        <f t="shared" si="9"/>
        <v>-322</v>
      </c>
      <c r="N21" s="31">
        <f t="shared" si="4"/>
        <v>-35</v>
      </c>
      <c r="O21" s="31">
        <f t="shared" si="5"/>
        <v>1263</v>
      </c>
      <c r="P21" s="31">
        <f t="shared" si="6"/>
        <v>-32</v>
      </c>
      <c r="Q21" s="31">
        <f t="shared" si="10"/>
        <v>105</v>
      </c>
    </row>
    <row r="22" spans="2:18" ht="12.75">
      <c r="B22" s="30">
        <v>15</v>
      </c>
      <c r="C22" s="31">
        <v>-114685</v>
      </c>
      <c r="D22" s="31">
        <v>20162</v>
      </c>
      <c r="E22" s="31">
        <v>23500</v>
      </c>
      <c r="F22" s="31">
        <f t="shared" si="0"/>
        <v>43662</v>
      </c>
      <c r="G22" s="31">
        <f t="shared" si="1"/>
        <v>6</v>
      </c>
      <c r="H22" s="31">
        <f t="shared" si="7"/>
        <v>-269</v>
      </c>
      <c r="I22" s="31">
        <f t="shared" si="2"/>
        <v>-16</v>
      </c>
      <c r="J22" s="31">
        <v>-23518</v>
      </c>
      <c r="K22" s="31">
        <f t="shared" si="3"/>
        <v>-80</v>
      </c>
      <c r="L22" s="31">
        <f t="shared" si="8"/>
        <v>-149</v>
      </c>
      <c r="M22" s="31">
        <f t="shared" si="9"/>
        <v>-418</v>
      </c>
      <c r="N22" s="31">
        <f t="shared" si="4"/>
        <v>-96</v>
      </c>
      <c r="O22" s="31">
        <f t="shared" si="5"/>
        <v>1173</v>
      </c>
      <c r="P22" s="31">
        <f t="shared" si="6"/>
        <v>-90</v>
      </c>
      <c r="Q22" s="31">
        <f t="shared" si="10"/>
        <v>15</v>
      </c>
      <c r="R22" s="29" t="s">
        <v>72</v>
      </c>
    </row>
    <row r="23" spans="2:18" ht="12.75">
      <c r="B23" s="30">
        <v>16</v>
      </c>
      <c r="C23" s="31">
        <v>-114726</v>
      </c>
      <c r="D23" s="31">
        <v>20163</v>
      </c>
      <c r="E23" s="31">
        <v>23504</v>
      </c>
      <c r="F23" s="31">
        <f t="shared" si="0"/>
        <v>43667</v>
      </c>
      <c r="G23" s="31">
        <f t="shared" si="1"/>
        <v>5</v>
      </c>
      <c r="H23" s="31">
        <f t="shared" si="7"/>
        <v>-276</v>
      </c>
      <c r="I23" s="31">
        <f t="shared" si="2"/>
        <v>-7</v>
      </c>
      <c r="J23" s="31">
        <v>-23557</v>
      </c>
      <c r="K23" s="31">
        <f t="shared" si="3"/>
        <v>-39</v>
      </c>
      <c r="L23" s="31">
        <f t="shared" si="8"/>
        <v>-188</v>
      </c>
      <c r="M23" s="31">
        <f t="shared" si="9"/>
        <v>-464</v>
      </c>
      <c r="N23" s="31">
        <f t="shared" si="4"/>
        <v>-46</v>
      </c>
      <c r="O23" s="31">
        <f t="shared" si="5"/>
        <v>1132</v>
      </c>
      <c r="P23" s="31">
        <f t="shared" si="6"/>
        <v>-41</v>
      </c>
      <c r="Q23" s="31">
        <f t="shared" si="10"/>
        <v>-26</v>
      </c>
      <c r="R23" s="29" t="s">
        <v>71</v>
      </c>
    </row>
    <row r="24" spans="2:17" ht="12.75">
      <c r="B24" s="30">
        <v>17</v>
      </c>
      <c r="C24" s="31">
        <v>-114769</v>
      </c>
      <c r="D24" s="31">
        <v>20164</v>
      </c>
      <c r="E24" s="31">
        <v>23506</v>
      </c>
      <c r="F24" s="31">
        <f t="shared" si="0"/>
        <v>43670</v>
      </c>
      <c r="G24" s="31">
        <f t="shared" si="1"/>
        <v>3</v>
      </c>
      <c r="H24" s="31">
        <f t="shared" si="7"/>
        <v>-289</v>
      </c>
      <c r="I24" s="31">
        <f t="shared" si="2"/>
        <v>-13</v>
      </c>
      <c r="J24" s="31">
        <v>-23590</v>
      </c>
      <c r="K24" s="31">
        <f t="shared" si="3"/>
        <v>-33</v>
      </c>
      <c r="L24" s="31">
        <f t="shared" si="8"/>
        <v>-221</v>
      </c>
      <c r="M24" s="31">
        <f t="shared" si="9"/>
        <v>-510</v>
      </c>
      <c r="N24" s="31">
        <f t="shared" si="4"/>
        <v>-46</v>
      </c>
      <c r="O24" s="31">
        <f t="shared" si="5"/>
        <v>1089</v>
      </c>
      <c r="P24" s="31">
        <f t="shared" si="6"/>
        <v>-43</v>
      </c>
      <c r="Q24" s="31">
        <f t="shared" si="10"/>
        <v>-69</v>
      </c>
    </row>
    <row r="25" spans="2:17" ht="12.75">
      <c r="B25" s="30">
        <v>18</v>
      </c>
      <c r="C25" s="31">
        <v>-114789</v>
      </c>
      <c r="D25" s="31">
        <v>20174</v>
      </c>
      <c r="E25" s="31">
        <v>23516</v>
      </c>
      <c r="F25" s="31">
        <f t="shared" si="0"/>
        <v>43690</v>
      </c>
      <c r="G25" s="31">
        <f t="shared" si="1"/>
        <v>20</v>
      </c>
      <c r="H25" s="31">
        <f t="shared" si="7"/>
        <v>-303</v>
      </c>
      <c r="I25" s="31">
        <f t="shared" si="2"/>
        <v>-14</v>
      </c>
      <c r="J25" s="31">
        <v>-23616</v>
      </c>
      <c r="K25" s="31">
        <f t="shared" si="3"/>
        <v>-26</v>
      </c>
      <c r="L25" s="31">
        <f t="shared" si="8"/>
        <v>-247</v>
      </c>
      <c r="M25" s="31">
        <f t="shared" si="9"/>
        <v>-550</v>
      </c>
      <c r="N25" s="31">
        <f t="shared" si="4"/>
        <v>-40</v>
      </c>
      <c r="O25" s="31">
        <f t="shared" si="5"/>
        <v>1069</v>
      </c>
      <c r="P25" s="31">
        <f t="shared" si="6"/>
        <v>-20</v>
      </c>
      <c r="Q25" s="31">
        <f t="shared" si="10"/>
        <v>-89</v>
      </c>
    </row>
    <row r="26" spans="2:17" ht="12.75">
      <c r="B26" s="30">
        <v>19</v>
      </c>
      <c r="C26" s="31">
        <v>-114819</v>
      </c>
      <c r="D26" s="31">
        <v>20174</v>
      </c>
      <c r="E26" s="31">
        <v>23518</v>
      </c>
      <c r="F26" s="31">
        <f t="shared" si="0"/>
        <v>43692</v>
      </c>
      <c r="G26" s="31">
        <f t="shared" si="1"/>
        <v>2</v>
      </c>
      <c r="H26" s="31">
        <f t="shared" si="7"/>
        <v>-314</v>
      </c>
      <c r="I26" s="31">
        <f t="shared" si="2"/>
        <v>-11</v>
      </c>
      <c r="J26" s="31">
        <v>-23637</v>
      </c>
      <c r="K26" s="31">
        <f t="shared" si="3"/>
        <v>-21</v>
      </c>
      <c r="L26" s="31">
        <f t="shared" si="8"/>
        <v>-268</v>
      </c>
      <c r="M26" s="31">
        <f t="shared" si="9"/>
        <v>-582</v>
      </c>
      <c r="N26" s="31">
        <f t="shared" si="4"/>
        <v>-32</v>
      </c>
      <c r="O26" s="31">
        <f t="shared" si="5"/>
        <v>1039</v>
      </c>
      <c r="P26" s="31">
        <f t="shared" si="6"/>
        <v>-30</v>
      </c>
      <c r="Q26" s="31">
        <f t="shared" si="10"/>
        <v>-119</v>
      </c>
    </row>
    <row r="27" spans="2:17" ht="12.75">
      <c r="B27" s="30">
        <v>20</v>
      </c>
      <c r="C27" s="31">
        <v>-114846</v>
      </c>
      <c r="D27" s="31">
        <v>20180</v>
      </c>
      <c r="E27" s="31">
        <v>23523</v>
      </c>
      <c r="F27" s="31">
        <f t="shared" si="0"/>
        <v>43703</v>
      </c>
      <c r="G27" s="31">
        <f t="shared" si="1"/>
        <v>11</v>
      </c>
      <c r="H27" s="31">
        <f t="shared" si="7"/>
        <v>-335</v>
      </c>
      <c r="I27" s="31">
        <f t="shared" si="2"/>
        <v>-21</v>
      </c>
      <c r="J27" s="31">
        <v>-23654</v>
      </c>
      <c r="K27" s="31">
        <f t="shared" si="3"/>
        <v>-17</v>
      </c>
      <c r="L27" s="31">
        <f t="shared" si="8"/>
        <v>-285</v>
      </c>
      <c r="M27" s="31">
        <f t="shared" si="9"/>
        <v>-620</v>
      </c>
      <c r="N27" s="31">
        <f t="shared" si="4"/>
        <v>-38</v>
      </c>
      <c r="O27" s="31">
        <f t="shared" si="5"/>
        <v>1012</v>
      </c>
      <c r="P27" s="31">
        <f t="shared" si="6"/>
        <v>-27</v>
      </c>
      <c r="Q27" s="31">
        <f t="shared" si="10"/>
        <v>-146</v>
      </c>
    </row>
    <row r="28" spans="2:17" ht="12.75">
      <c r="B28" s="30">
        <v>21</v>
      </c>
      <c r="C28" s="31">
        <v>-114869</v>
      </c>
      <c r="D28" s="31">
        <v>20186</v>
      </c>
      <c r="E28" s="31">
        <v>23531</v>
      </c>
      <c r="F28" s="31">
        <f t="shared" si="0"/>
        <v>43717</v>
      </c>
      <c r="G28" s="31">
        <f t="shared" si="1"/>
        <v>14</v>
      </c>
      <c r="H28" s="31">
        <f t="shared" si="7"/>
        <v>-342</v>
      </c>
      <c r="I28" s="31">
        <f t="shared" si="2"/>
        <v>-7</v>
      </c>
      <c r="J28" s="31">
        <v>-23684</v>
      </c>
      <c r="K28" s="31">
        <f t="shared" si="3"/>
        <v>-30</v>
      </c>
      <c r="L28" s="31">
        <f t="shared" si="8"/>
        <v>-315</v>
      </c>
      <c r="M28" s="31">
        <f t="shared" si="9"/>
        <v>-657</v>
      </c>
      <c r="N28" s="31">
        <f t="shared" si="4"/>
        <v>-37</v>
      </c>
      <c r="O28" s="31">
        <f t="shared" si="5"/>
        <v>989</v>
      </c>
      <c r="P28" s="31">
        <f t="shared" si="6"/>
        <v>-23</v>
      </c>
      <c r="Q28" s="31">
        <f t="shared" si="10"/>
        <v>-169</v>
      </c>
    </row>
    <row r="29" spans="2:17" ht="12.75">
      <c r="B29" s="30">
        <v>22</v>
      </c>
      <c r="C29" s="31">
        <v>-114901</v>
      </c>
      <c r="D29" s="31">
        <v>20187</v>
      </c>
      <c r="E29" s="31">
        <v>23533</v>
      </c>
      <c r="F29" s="31">
        <f t="shared" si="0"/>
        <v>43720</v>
      </c>
      <c r="G29" s="31">
        <f t="shared" si="1"/>
        <v>3</v>
      </c>
      <c r="H29" s="31">
        <f t="shared" si="7"/>
        <v>-352</v>
      </c>
      <c r="I29" s="31">
        <f t="shared" si="2"/>
        <v>-10</v>
      </c>
      <c r="J29" s="31">
        <v>-23709</v>
      </c>
      <c r="K29" s="31">
        <f t="shared" si="3"/>
        <v>-25</v>
      </c>
      <c r="L29" s="31">
        <f t="shared" si="8"/>
        <v>-340</v>
      </c>
      <c r="M29" s="31">
        <f t="shared" si="9"/>
        <v>-692</v>
      </c>
      <c r="N29" s="31">
        <f t="shared" si="4"/>
        <v>-35</v>
      </c>
      <c r="O29" s="31">
        <f t="shared" si="5"/>
        <v>957</v>
      </c>
      <c r="P29" s="31">
        <f t="shared" si="6"/>
        <v>-32</v>
      </c>
      <c r="Q29" s="31">
        <f t="shared" si="10"/>
        <v>-201</v>
      </c>
    </row>
    <row r="30" spans="2:17" ht="12.75">
      <c r="B30" s="30">
        <v>23</v>
      </c>
      <c r="C30" s="31">
        <v>-114935</v>
      </c>
      <c r="D30" s="31">
        <v>20189</v>
      </c>
      <c r="E30" s="31">
        <v>23535</v>
      </c>
      <c r="F30" s="31">
        <f t="shared" si="0"/>
        <v>43724</v>
      </c>
      <c r="G30" s="31">
        <f t="shared" si="1"/>
        <v>4</v>
      </c>
      <c r="H30" s="31">
        <f t="shared" si="7"/>
        <v>-367</v>
      </c>
      <c r="I30" s="31">
        <f t="shared" si="2"/>
        <v>-15</v>
      </c>
      <c r="J30" s="31">
        <v>-23732</v>
      </c>
      <c r="K30" s="31">
        <f t="shared" si="3"/>
        <v>-23</v>
      </c>
      <c r="L30" s="31">
        <f t="shared" si="8"/>
        <v>-363</v>
      </c>
      <c r="M30" s="31">
        <f t="shared" si="9"/>
        <v>-730</v>
      </c>
      <c r="N30" s="31">
        <f t="shared" si="4"/>
        <v>-38</v>
      </c>
      <c r="O30" s="31">
        <f t="shared" si="5"/>
        <v>923</v>
      </c>
      <c r="P30" s="31">
        <f t="shared" si="6"/>
        <v>-34</v>
      </c>
      <c r="Q30" s="31">
        <f t="shared" si="10"/>
        <v>-235</v>
      </c>
    </row>
    <row r="31" spans="2:17" ht="12.75">
      <c r="B31" s="30">
        <v>24</v>
      </c>
      <c r="C31" s="31">
        <v>-114965</v>
      </c>
      <c r="D31" s="31">
        <v>20195</v>
      </c>
      <c r="E31" s="31">
        <v>23542</v>
      </c>
      <c r="F31" s="31">
        <f t="shared" si="0"/>
        <v>43737</v>
      </c>
      <c r="G31" s="31">
        <f t="shared" si="1"/>
        <v>13</v>
      </c>
      <c r="H31" s="31">
        <f t="shared" si="7"/>
        <v>-385</v>
      </c>
      <c r="I31" s="31">
        <f t="shared" si="2"/>
        <v>-18</v>
      </c>
      <c r="J31" s="31">
        <v>-23757</v>
      </c>
      <c r="K31" s="31">
        <f t="shared" si="3"/>
        <v>-25</v>
      </c>
      <c r="L31" s="31">
        <f t="shared" si="8"/>
        <v>-388</v>
      </c>
      <c r="M31" s="31">
        <f t="shared" si="9"/>
        <v>-773</v>
      </c>
      <c r="N31" s="31">
        <f t="shared" si="4"/>
        <v>-43</v>
      </c>
      <c r="O31" s="31">
        <f t="shared" si="5"/>
        <v>893</v>
      </c>
      <c r="P31" s="31">
        <f t="shared" si="6"/>
        <v>-30</v>
      </c>
      <c r="Q31" s="31">
        <f t="shared" si="10"/>
        <v>-265</v>
      </c>
    </row>
    <row r="32" spans="2:17" ht="12.75">
      <c r="B32" s="30">
        <v>25</v>
      </c>
      <c r="C32" s="31">
        <v>-114993</v>
      </c>
      <c r="D32" s="31">
        <v>20196</v>
      </c>
      <c r="E32" s="31">
        <v>23543</v>
      </c>
      <c r="F32" s="31">
        <f t="shared" si="0"/>
        <v>43739</v>
      </c>
      <c r="G32" s="31">
        <f t="shared" si="1"/>
        <v>2</v>
      </c>
      <c r="H32" s="31">
        <f t="shared" si="7"/>
        <v>-396</v>
      </c>
      <c r="I32" s="31">
        <f t="shared" si="2"/>
        <v>-11</v>
      </c>
      <c r="J32" s="31">
        <v>-23776</v>
      </c>
      <c r="K32" s="31">
        <f t="shared" si="3"/>
        <v>-19</v>
      </c>
      <c r="L32" s="31">
        <f t="shared" si="8"/>
        <v>-407</v>
      </c>
      <c r="M32" s="31">
        <f t="shared" si="9"/>
        <v>-803</v>
      </c>
      <c r="N32" s="31">
        <f t="shared" si="4"/>
        <v>-30</v>
      </c>
      <c r="O32" s="31">
        <f t="shared" si="5"/>
        <v>865</v>
      </c>
      <c r="P32" s="31">
        <f t="shared" si="6"/>
        <v>-28</v>
      </c>
      <c r="Q32" s="31">
        <f t="shared" si="10"/>
        <v>-293</v>
      </c>
    </row>
    <row r="33" spans="2:17" ht="12.75">
      <c r="B33" s="30">
        <v>26</v>
      </c>
      <c r="C33" s="31">
        <v>-114970</v>
      </c>
      <c r="D33" s="31">
        <v>20220</v>
      </c>
      <c r="E33" s="31">
        <v>23573</v>
      </c>
      <c r="F33" s="31">
        <f t="shared" si="0"/>
        <v>43793</v>
      </c>
      <c r="G33" s="31">
        <f t="shared" si="1"/>
        <v>54</v>
      </c>
      <c r="H33" s="31">
        <f t="shared" si="7"/>
        <v>-411</v>
      </c>
      <c r="I33" s="31">
        <f t="shared" si="2"/>
        <v>-15</v>
      </c>
      <c r="J33" s="31">
        <v>-23792</v>
      </c>
      <c r="K33" s="31">
        <f t="shared" si="3"/>
        <v>-16</v>
      </c>
      <c r="L33" s="31">
        <f t="shared" si="8"/>
        <v>-423</v>
      </c>
      <c r="M33" s="31">
        <f t="shared" si="9"/>
        <v>-834</v>
      </c>
      <c r="N33" s="31">
        <f t="shared" si="4"/>
        <v>-31</v>
      </c>
      <c r="O33" s="31">
        <f t="shared" si="5"/>
        <v>888</v>
      </c>
      <c r="P33" s="31">
        <f t="shared" si="6"/>
        <v>23</v>
      </c>
      <c r="Q33" s="31">
        <f t="shared" si="10"/>
        <v>-270</v>
      </c>
    </row>
    <row r="34" spans="2:17" ht="12.75">
      <c r="B34" s="30">
        <v>27</v>
      </c>
      <c r="C34" s="31">
        <v>-114974</v>
      </c>
      <c r="D34" s="31">
        <v>20231</v>
      </c>
      <c r="E34" s="31">
        <v>23586</v>
      </c>
      <c r="F34" s="31">
        <f t="shared" si="0"/>
        <v>43817</v>
      </c>
      <c r="G34" s="31">
        <f t="shared" si="1"/>
        <v>24</v>
      </c>
      <c r="H34" s="31">
        <f t="shared" si="7"/>
        <v>-422</v>
      </c>
      <c r="I34" s="31">
        <f t="shared" si="2"/>
        <v>-11</v>
      </c>
      <c r="J34" s="31">
        <v>-23809</v>
      </c>
      <c r="K34" s="31">
        <f t="shared" si="3"/>
        <v>-17</v>
      </c>
      <c r="L34" s="31">
        <f t="shared" si="8"/>
        <v>-440</v>
      </c>
      <c r="M34" s="31">
        <f t="shared" si="9"/>
        <v>-862</v>
      </c>
      <c r="N34" s="31">
        <f t="shared" si="4"/>
        <v>-28</v>
      </c>
      <c r="O34" s="31">
        <f t="shared" si="5"/>
        <v>884</v>
      </c>
      <c r="P34" s="31">
        <f t="shared" si="6"/>
        <v>-4</v>
      </c>
      <c r="Q34" s="31">
        <f t="shared" si="10"/>
        <v>-274</v>
      </c>
    </row>
    <row r="35" spans="2:17" ht="12.75">
      <c r="B35" s="30">
        <v>28</v>
      </c>
      <c r="C35" s="31">
        <v>-115006</v>
      </c>
      <c r="D35" s="31">
        <v>20232</v>
      </c>
      <c r="E35" s="31">
        <v>23587</v>
      </c>
      <c r="F35" s="31">
        <f t="shared" si="0"/>
        <v>43819</v>
      </c>
      <c r="G35" s="31">
        <f t="shared" si="1"/>
        <v>2</v>
      </c>
      <c r="H35" s="31">
        <f t="shared" si="7"/>
        <v>-435</v>
      </c>
      <c r="I35" s="31">
        <f t="shared" si="2"/>
        <v>-13</v>
      </c>
      <c r="J35" s="31">
        <v>-23830</v>
      </c>
      <c r="K35" s="31">
        <f t="shared" si="3"/>
        <v>-21</v>
      </c>
      <c r="L35" s="31">
        <f t="shared" si="8"/>
        <v>-461</v>
      </c>
      <c r="M35" s="31">
        <f t="shared" si="9"/>
        <v>-896</v>
      </c>
      <c r="N35" s="31">
        <f t="shared" si="4"/>
        <v>-34</v>
      </c>
      <c r="O35" s="31">
        <f t="shared" si="5"/>
        <v>852</v>
      </c>
      <c r="P35" s="31">
        <f t="shared" si="6"/>
        <v>-32</v>
      </c>
      <c r="Q35" s="31">
        <f t="shared" si="10"/>
        <v>-306</v>
      </c>
    </row>
    <row r="36" spans="2:17" ht="12.75">
      <c r="B36" s="30">
        <v>29</v>
      </c>
      <c r="C36" s="31">
        <v>-114997</v>
      </c>
      <c r="D36" s="31">
        <v>20249</v>
      </c>
      <c r="E36" s="31">
        <v>23608</v>
      </c>
      <c r="F36" s="31">
        <f t="shared" si="0"/>
        <v>43857</v>
      </c>
      <c r="G36" s="31">
        <f t="shared" si="1"/>
        <v>38</v>
      </c>
      <c r="H36" s="31">
        <f t="shared" si="7"/>
        <v>-446</v>
      </c>
      <c r="I36" s="31">
        <f t="shared" si="2"/>
        <v>-11</v>
      </c>
      <c r="J36" s="31">
        <v>-23848</v>
      </c>
      <c r="K36" s="31">
        <f t="shared" si="3"/>
        <v>-18</v>
      </c>
      <c r="L36" s="31">
        <f t="shared" si="8"/>
        <v>-479</v>
      </c>
      <c r="M36" s="31">
        <f t="shared" si="9"/>
        <v>-925</v>
      </c>
      <c r="N36" s="31">
        <f t="shared" si="4"/>
        <v>-29</v>
      </c>
      <c r="O36" s="31">
        <f t="shared" si="5"/>
        <v>861</v>
      </c>
      <c r="P36" s="31">
        <f t="shared" si="6"/>
        <v>9</v>
      </c>
      <c r="Q36" s="31">
        <f t="shared" si="10"/>
        <v>-297</v>
      </c>
    </row>
    <row r="37" spans="2:17" ht="12.75">
      <c r="B37" s="30">
        <v>30</v>
      </c>
      <c r="C37" s="31">
        <v>-115006</v>
      </c>
      <c r="D37" s="31">
        <v>20260</v>
      </c>
      <c r="E37" s="31">
        <v>23623</v>
      </c>
      <c r="F37" s="31">
        <f t="shared" si="0"/>
        <v>43883</v>
      </c>
      <c r="G37" s="31">
        <f t="shared" si="1"/>
        <v>26</v>
      </c>
      <c r="H37" s="31">
        <f t="shared" si="7"/>
        <v>-460</v>
      </c>
      <c r="I37" s="31">
        <f t="shared" si="2"/>
        <v>-14</v>
      </c>
      <c r="J37" s="31">
        <v>-23869</v>
      </c>
      <c r="K37" s="31">
        <f t="shared" si="3"/>
        <v>-21</v>
      </c>
      <c r="L37" s="31">
        <f t="shared" si="8"/>
        <v>-500</v>
      </c>
      <c r="M37" s="31">
        <f t="shared" si="9"/>
        <v>-960</v>
      </c>
      <c r="N37" s="31">
        <f t="shared" si="4"/>
        <v>-35</v>
      </c>
      <c r="O37" s="31">
        <f t="shared" si="5"/>
        <v>852</v>
      </c>
      <c r="P37" s="31">
        <f t="shared" si="6"/>
        <v>-9</v>
      </c>
      <c r="Q37" s="31">
        <f t="shared" si="10"/>
        <v>-306</v>
      </c>
    </row>
    <row r="38" spans="2:17" ht="12.75">
      <c r="B38" s="30">
        <v>31</v>
      </c>
      <c r="C38" s="31">
        <v>-114993</v>
      </c>
      <c r="D38" s="31">
        <v>20283</v>
      </c>
      <c r="E38" s="31">
        <v>23652</v>
      </c>
      <c r="F38" s="31">
        <f t="shared" si="0"/>
        <v>43935</v>
      </c>
      <c r="G38" s="31">
        <f t="shared" si="1"/>
        <v>52</v>
      </c>
      <c r="H38" s="31">
        <f t="shared" si="7"/>
        <v>-476</v>
      </c>
      <c r="I38" s="31">
        <f t="shared" si="2"/>
        <v>-16</v>
      </c>
      <c r="J38" s="31">
        <v>-23892</v>
      </c>
      <c r="K38" s="31">
        <f t="shared" si="3"/>
        <v>-23</v>
      </c>
      <c r="L38" s="31">
        <f t="shared" si="8"/>
        <v>-523</v>
      </c>
      <c r="M38" s="31">
        <f t="shared" si="9"/>
        <v>-999</v>
      </c>
      <c r="N38" s="31">
        <f t="shared" si="4"/>
        <v>-39</v>
      </c>
      <c r="O38" s="31">
        <f t="shared" si="5"/>
        <v>865</v>
      </c>
      <c r="P38" s="31">
        <f t="shared" si="6"/>
        <v>13</v>
      </c>
      <c r="Q38" s="31">
        <f t="shared" si="10"/>
        <v>-293</v>
      </c>
    </row>
    <row r="39" spans="2:17" s="26" customFormat="1" ht="51">
      <c r="B39" s="24"/>
      <c r="E39" s="32" t="s">
        <v>44</v>
      </c>
      <c r="F39" s="32" t="s">
        <v>8</v>
      </c>
      <c r="G39" s="27" t="s">
        <v>29</v>
      </c>
      <c r="H39" s="32" t="s">
        <v>45</v>
      </c>
      <c r="I39" s="27" t="s">
        <v>28</v>
      </c>
      <c r="J39" s="32" t="s">
        <v>43</v>
      </c>
      <c r="K39" s="27" t="s">
        <v>28</v>
      </c>
      <c r="M39" s="32" t="s">
        <v>3</v>
      </c>
      <c r="N39" s="27" t="s">
        <v>26</v>
      </c>
      <c r="O39" s="32" t="s">
        <v>25</v>
      </c>
      <c r="P39" s="27" t="s">
        <v>27</v>
      </c>
      <c r="Q39" s="27" t="s">
        <v>16</v>
      </c>
    </row>
    <row r="40" spans="5:17" ht="12.75">
      <c r="E40" s="34">
        <f>F40/9.81</f>
        <v>71.96738022426095</v>
      </c>
      <c r="F40" s="35">
        <f>SUM(G8:G38)</f>
        <v>706</v>
      </c>
      <c r="G40" s="35">
        <f>AVERAGE(G8:G38)</f>
        <v>22.774193548387096</v>
      </c>
      <c r="H40" s="35">
        <f>SUM(I8:I38)</f>
        <v>-476</v>
      </c>
      <c r="I40" s="35">
        <f>AVERAGE(I8:I38)</f>
        <v>-15.35483870967742</v>
      </c>
      <c r="J40" s="35">
        <f>SUM(K8:K38)</f>
        <v>-523</v>
      </c>
      <c r="K40" s="35">
        <f>AVERAGE(K8:K38)</f>
        <v>-16.870967741935484</v>
      </c>
      <c r="L40" s="41">
        <v>74</v>
      </c>
      <c r="M40" s="35">
        <f>SUM(N8:N38)</f>
        <v>-999</v>
      </c>
      <c r="N40" s="35">
        <f>AVERAGE(N8:N38)</f>
        <v>-32.225806451612904</v>
      </c>
      <c r="O40" s="35">
        <f>SUM(P8:P38)</f>
        <v>-293</v>
      </c>
      <c r="P40" s="35">
        <f>AVERAGE(P8:P38)</f>
        <v>-9.451612903225806</v>
      </c>
      <c r="Q40" s="35">
        <f>O38</f>
        <v>865</v>
      </c>
    </row>
    <row r="41" spans="2:17" s="10" customFormat="1" ht="12.75">
      <c r="B41" s="11"/>
      <c r="D41" s="14">
        <v>41548</v>
      </c>
      <c r="E41" s="10">
        <f>F41/9.81</f>
        <v>81.75331294597349</v>
      </c>
      <c r="F41" s="10">
        <v>802</v>
      </c>
      <c r="G41" s="10">
        <f>F41/31</f>
        <v>25.870967741935484</v>
      </c>
      <c r="H41" s="10">
        <v>-397</v>
      </c>
      <c r="I41" s="20">
        <f>H41/31</f>
        <v>-12.806451612903226</v>
      </c>
      <c r="J41" s="10">
        <v>-185</v>
      </c>
      <c r="K41" s="10">
        <f>J41/31</f>
        <v>-5.967741935483871</v>
      </c>
      <c r="L41" s="41">
        <v>62</v>
      </c>
      <c r="M41" s="10">
        <v>-582</v>
      </c>
      <c r="N41" s="10">
        <f>M41/31</f>
        <v>-18.774193548387096</v>
      </c>
      <c r="O41" s="10">
        <v>220</v>
      </c>
      <c r="P41" s="10">
        <f>O41/31</f>
        <v>7.096774193548387</v>
      </c>
      <c r="Q41" s="10">
        <v>177</v>
      </c>
    </row>
    <row r="42" spans="2:17" s="10" customFormat="1" ht="12.75">
      <c r="B42" s="11"/>
      <c r="C42" s="17"/>
      <c r="D42" s="14">
        <v>41913</v>
      </c>
      <c r="E42" s="10">
        <f>F42/9.81</f>
        <v>78.69520897043833</v>
      </c>
      <c r="F42" s="10">
        <v>772</v>
      </c>
      <c r="G42" s="10">
        <f>F42/31</f>
        <v>24.903225806451612</v>
      </c>
      <c r="H42" s="10">
        <v>-623</v>
      </c>
      <c r="I42" s="20">
        <f>H42/31</f>
        <v>-20.096774193548388</v>
      </c>
      <c r="J42" s="10">
        <v>-493</v>
      </c>
      <c r="K42" s="10">
        <f>J42/31</f>
        <v>-15.903225806451612</v>
      </c>
      <c r="L42" s="43">
        <v>63</v>
      </c>
      <c r="M42" s="10">
        <v>-1116</v>
      </c>
      <c r="N42" s="10">
        <f>M42/31</f>
        <v>-36</v>
      </c>
      <c r="O42" s="10">
        <v>344</v>
      </c>
      <c r="P42" s="10">
        <f>O42/31</f>
        <v>11.096774193548388</v>
      </c>
      <c r="Q42" s="10">
        <v>569</v>
      </c>
    </row>
    <row r="43" spans="2:17" s="10" customFormat="1" ht="12.75">
      <c r="B43" s="11"/>
      <c r="D43" s="14">
        <v>42278</v>
      </c>
      <c r="E43" s="10">
        <v>71.97</v>
      </c>
      <c r="F43" s="10">
        <v>706</v>
      </c>
      <c r="G43" s="10">
        <f>F43/31</f>
        <v>22.774193548387096</v>
      </c>
      <c r="H43" s="16">
        <v>-476</v>
      </c>
      <c r="I43" s="20">
        <f>H43/31</f>
        <v>-15.35483870967742</v>
      </c>
      <c r="J43" s="16">
        <v>-523</v>
      </c>
      <c r="K43" s="10">
        <f>J43/31</f>
        <v>-16.870967741935484</v>
      </c>
      <c r="L43" s="46">
        <v>74</v>
      </c>
      <c r="M43" s="10">
        <v>-999</v>
      </c>
      <c r="N43" s="10">
        <f>M43/31</f>
        <v>-32.225806451612904</v>
      </c>
      <c r="O43" s="10">
        <v>-293</v>
      </c>
      <c r="P43" s="10">
        <f>O43/31</f>
        <v>-9.451612903225806</v>
      </c>
      <c r="Q43" s="10">
        <v>865</v>
      </c>
    </row>
    <row r="44" spans="2:18" s="10" customFormat="1" ht="12.75">
      <c r="B44" s="11"/>
      <c r="D44" s="14">
        <v>41183</v>
      </c>
      <c r="E44" s="10">
        <f>F44/9.81</f>
        <v>85.21916411824668</v>
      </c>
      <c r="F44" s="10">
        <v>836</v>
      </c>
      <c r="G44" s="10">
        <f>F44/31</f>
        <v>26.967741935483872</v>
      </c>
      <c r="H44" s="16"/>
      <c r="I44" s="20">
        <f>H44/31</f>
        <v>0</v>
      </c>
      <c r="J44" s="16"/>
      <c r="K44" s="10">
        <f>J44/31</f>
        <v>0</v>
      </c>
      <c r="L44" s="42">
        <v>66</v>
      </c>
      <c r="N44" s="10">
        <f>M44/31</f>
        <v>0</v>
      </c>
      <c r="P44" s="10">
        <f>O44/31</f>
        <v>0</v>
      </c>
      <c r="R44" s="16"/>
    </row>
    <row r="45" spans="2:12" s="10" customFormat="1" ht="12.75">
      <c r="B45" s="11"/>
      <c r="D45" s="14"/>
      <c r="H45" s="17"/>
      <c r="I45" s="20"/>
      <c r="J45" s="17"/>
      <c r="L45" s="17"/>
    </row>
    <row r="46" spans="2:9" s="10" customFormat="1" ht="12.75">
      <c r="B46" s="11"/>
      <c r="D46" s="14"/>
      <c r="I46" s="20"/>
    </row>
    <row r="47" spans="2:9" s="10" customFormat="1" ht="12.75">
      <c r="B47" s="11"/>
      <c r="D47" s="14"/>
      <c r="I47" s="20"/>
    </row>
    <row r="48" spans="2:9" s="10" customFormat="1" ht="12.75">
      <c r="B48" s="11"/>
      <c r="D48" s="14"/>
      <c r="I48" s="20"/>
    </row>
    <row r="49" spans="2:9" s="10" customFormat="1" ht="12.75">
      <c r="B49" s="11"/>
      <c r="D49" s="14"/>
      <c r="I49" s="20"/>
    </row>
    <row r="50" spans="2:9" s="10" customFormat="1" ht="12.75">
      <c r="B50" s="11"/>
      <c r="D50" s="14"/>
      <c r="I50" s="20"/>
    </row>
    <row r="51" spans="2:9" s="10" customFormat="1" ht="12.75">
      <c r="B51" s="11"/>
      <c r="D51" s="14"/>
      <c r="I51" s="20"/>
    </row>
    <row r="52" spans="2:9" s="10" customFormat="1" ht="12.75">
      <c r="B52" s="11"/>
      <c r="D52" s="14"/>
      <c r="I52" s="20"/>
    </row>
    <row r="53" spans="2:9" s="10" customFormat="1" ht="12.75">
      <c r="B53" s="11"/>
      <c r="D53" s="14"/>
      <c r="I53" s="20"/>
    </row>
    <row r="54" spans="2:9" s="10" customFormat="1" ht="12.75">
      <c r="B54" s="11"/>
      <c r="D54" s="14"/>
      <c r="I54" s="20"/>
    </row>
    <row r="55" spans="2:9" s="10" customFormat="1" ht="12.75">
      <c r="B55" s="11"/>
      <c r="D55" s="14"/>
      <c r="I55" s="20"/>
    </row>
    <row r="56" spans="2:9" s="10" customFormat="1" ht="12.75">
      <c r="B56" s="11"/>
      <c r="D56" s="14"/>
      <c r="I56" s="20"/>
    </row>
    <row r="57" spans="4:14" ht="12.75">
      <c r="D57" s="44"/>
      <c r="N57" s="33"/>
    </row>
    <row r="58" spans="3:15" ht="12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7"/>
    </row>
    <row r="59" spans="3:16" ht="12.75">
      <c r="C59" s="29" t="s">
        <v>47</v>
      </c>
      <c r="H59" s="37" t="s">
        <v>48</v>
      </c>
      <c r="I59" s="37"/>
      <c r="J59" s="37"/>
      <c r="K59" s="37"/>
      <c r="L59" s="37"/>
      <c r="M59" s="37"/>
      <c r="N59" s="37"/>
      <c r="O59" s="37"/>
      <c r="P59" s="37"/>
    </row>
    <row r="60" spans="3:18" ht="12.75">
      <c r="C60" s="29" t="s">
        <v>49</v>
      </c>
      <c r="H60" s="37" t="s">
        <v>50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</row>
  </sheetData>
  <sheetProtection/>
  <mergeCells count="20">
    <mergeCell ref="O4:Q4"/>
    <mergeCell ref="O5:O6"/>
    <mergeCell ref="P5:P7"/>
    <mergeCell ref="F5:G5"/>
    <mergeCell ref="H5:I5"/>
    <mergeCell ref="Q5:Q7"/>
    <mergeCell ref="N6:N7"/>
    <mergeCell ref="G6:G7"/>
    <mergeCell ref="I6:I7"/>
    <mergeCell ref="K6:K7"/>
    <mergeCell ref="C4:E4"/>
    <mergeCell ref="F4:G4"/>
    <mergeCell ref="H4:N4"/>
    <mergeCell ref="J5:L5"/>
    <mergeCell ref="M5:N5"/>
    <mergeCell ref="L6:L7"/>
    <mergeCell ref="B5:B6"/>
    <mergeCell ref="C5:C6"/>
    <mergeCell ref="D5:D6"/>
    <mergeCell ref="E5:E6"/>
  </mergeCells>
  <conditionalFormatting sqref="E41:E56">
    <cfRule type="expression" priority="1" dxfId="3" stopIfTrue="1">
      <formula>0</formula>
    </cfRule>
  </conditionalFormatting>
  <hyperlinks>
    <hyperlink ref="H60:R60" r:id="rId1" display="http://www.bdpv.fr/fiche_utilisateur.php?util=blabrique"/>
    <hyperlink ref="H59:P59" r:id="rId2" display="http://www.retrouversonnord.be/autarcie.htm"/>
  </hyperlinks>
  <printOptions/>
  <pageMargins left="0.7" right="0.7" top="0.75" bottom="0.75" header="0.3" footer="0.3"/>
  <pageSetup fitToHeight="1" fitToWidth="1" horizontalDpi="600" verticalDpi="600" orientation="landscape" paperSize="9" scale="53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zoomScale="75" zoomScaleNormal="75" zoomScalePageLayoutView="0" workbookViewId="0" topLeftCell="A1">
      <pane ySplit="7" topLeftCell="BM8" activePane="bottomLeft" state="frozen"/>
      <selection pane="topLeft" activeCell="A1" sqref="A1"/>
      <selection pane="bottomLeft" activeCell="L41" sqref="L41"/>
    </sheetView>
  </sheetViews>
  <sheetFormatPr defaultColWidth="14.421875" defaultRowHeight="15"/>
  <cols>
    <col min="1" max="1" width="11.7109375" style="10" customWidth="1"/>
    <col min="2" max="2" width="5.7109375" style="11" customWidth="1"/>
    <col min="3" max="3" width="11.7109375" style="10" customWidth="1"/>
    <col min="4" max="6" width="8.7109375" style="10" customWidth="1"/>
    <col min="7" max="7" width="4.7109375" style="10" customWidth="1"/>
    <col min="8" max="9" width="6.7109375" style="10" customWidth="1"/>
    <col min="10" max="10" width="9.7109375" style="10" customWidth="1"/>
    <col min="11" max="11" width="4.7109375" style="10" customWidth="1"/>
    <col min="12" max="12" width="6.421875" style="10" customWidth="1"/>
    <col min="13" max="13" width="7.00390625" style="10" customWidth="1"/>
    <col min="14" max="14" width="5.7109375" style="10" customWidth="1"/>
    <col min="15" max="15" width="9.00390625" style="10" customWidth="1"/>
    <col min="16" max="16" width="4.57421875" style="10" customWidth="1"/>
    <col min="17" max="17" width="10.140625" style="10" customWidth="1"/>
    <col min="18" max="16384" width="14.421875" style="10" customWidth="1"/>
  </cols>
  <sheetData>
    <row r="1" ht="8.25" customHeight="1" thickBot="1"/>
    <row r="2" spans="2:8" ht="13.5" thickBot="1">
      <c r="B2" s="2" t="s">
        <v>0</v>
      </c>
      <c r="C2" s="18" t="s">
        <v>1</v>
      </c>
      <c r="H2" s="10" t="s">
        <v>42</v>
      </c>
    </row>
    <row r="4" spans="3:17" s="3" customFormat="1" ht="49.5" customHeight="1">
      <c r="C4" s="60" t="s">
        <v>5</v>
      </c>
      <c r="D4" s="61"/>
      <c r="E4" s="62"/>
      <c r="F4" s="64" t="s">
        <v>7</v>
      </c>
      <c r="G4" s="64"/>
      <c r="H4" s="60" t="s">
        <v>4</v>
      </c>
      <c r="I4" s="61"/>
      <c r="J4" s="61"/>
      <c r="K4" s="61"/>
      <c r="L4" s="61"/>
      <c r="M4" s="61"/>
      <c r="N4" s="62"/>
      <c r="O4" s="60" t="s">
        <v>6</v>
      </c>
      <c r="P4" s="61"/>
      <c r="Q4" s="61"/>
    </row>
    <row r="5" spans="2:17" s="3" customFormat="1" ht="87" customHeight="1">
      <c r="B5" s="63" t="s">
        <v>2</v>
      </c>
      <c r="C5" s="63" t="s">
        <v>20</v>
      </c>
      <c r="D5" s="63" t="s">
        <v>18</v>
      </c>
      <c r="E5" s="63" t="s">
        <v>19</v>
      </c>
      <c r="F5" s="65" t="s">
        <v>21</v>
      </c>
      <c r="G5" s="66"/>
      <c r="H5" s="65" t="s">
        <v>23</v>
      </c>
      <c r="I5" s="66"/>
      <c r="J5" s="60" t="s">
        <v>22</v>
      </c>
      <c r="K5" s="61"/>
      <c r="L5" s="62"/>
      <c r="M5" s="60" t="s">
        <v>24</v>
      </c>
      <c r="N5" s="62"/>
      <c r="O5" s="58" t="s">
        <v>16</v>
      </c>
      <c r="P5" s="58" t="s">
        <v>30</v>
      </c>
      <c r="Q5" s="58" t="s">
        <v>16</v>
      </c>
    </row>
    <row r="6" spans="2:17" s="3" customFormat="1" ht="38.25">
      <c r="B6" s="59"/>
      <c r="C6" s="59"/>
      <c r="D6" s="59"/>
      <c r="E6" s="59"/>
      <c r="F6" s="4" t="s">
        <v>14</v>
      </c>
      <c r="G6" s="64" t="s">
        <v>11</v>
      </c>
      <c r="H6" s="4" t="s">
        <v>12</v>
      </c>
      <c r="I6" s="64" t="s">
        <v>13</v>
      </c>
      <c r="J6" s="4" t="s">
        <v>17</v>
      </c>
      <c r="K6" s="64" t="s">
        <v>13</v>
      </c>
      <c r="L6" s="63" t="s">
        <v>10</v>
      </c>
      <c r="M6" s="4" t="s">
        <v>10</v>
      </c>
      <c r="N6" s="64" t="s">
        <v>9</v>
      </c>
      <c r="O6" s="59"/>
      <c r="P6" s="58"/>
      <c r="Q6" s="58"/>
    </row>
    <row r="7" spans="1:17" s="6" customFormat="1" ht="25.5">
      <c r="A7" s="3" t="s">
        <v>15</v>
      </c>
      <c r="B7" s="5" t="s">
        <v>39</v>
      </c>
      <c r="C7" s="1">
        <v>-118887</v>
      </c>
      <c r="D7" s="1">
        <v>17204</v>
      </c>
      <c r="E7" s="1">
        <v>20055</v>
      </c>
      <c r="F7" s="1">
        <f>D7+E7</f>
        <v>37259</v>
      </c>
      <c r="G7" s="64"/>
      <c r="H7" s="1">
        <v>-392</v>
      </c>
      <c r="I7" s="64"/>
      <c r="J7" s="1">
        <v>-22960</v>
      </c>
      <c r="K7" s="64"/>
      <c r="L7" s="59"/>
      <c r="M7" s="1">
        <v>-740</v>
      </c>
      <c r="N7" s="64"/>
      <c r="O7" s="1">
        <v>-3029</v>
      </c>
      <c r="P7" s="59"/>
      <c r="Q7" s="59"/>
    </row>
    <row r="8" spans="2:18" ht="12.75">
      <c r="B8" s="7">
        <v>1</v>
      </c>
      <c r="C8" s="8">
        <v>-118849</v>
      </c>
      <c r="D8" s="8">
        <v>17232</v>
      </c>
      <c r="E8" s="8">
        <v>20087</v>
      </c>
      <c r="F8" s="8">
        <f>D8+E8</f>
        <v>37319</v>
      </c>
      <c r="G8" s="8">
        <f>IF(C8=0,"-",F8-F7)</f>
        <v>60</v>
      </c>
      <c r="H8" s="8">
        <f>IF(C8=0,"-",I8)</f>
        <v>-19</v>
      </c>
      <c r="I8" s="8">
        <f>IF(C8=0,"-",-(G8-P8+K8))</f>
        <v>-19</v>
      </c>
      <c r="J8" s="8">
        <v>-22963</v>
      </c>
      <c r="K8" s="8">
        <f>IF(C8=0,"-",J8-J7)</f>
        <v>-3</v>
      </c>
      <c r="L8" s="8">
        <f>IF(C8=0,"-",K8)</f>
        <v>-3</v>
      </c>
      <c r="M8" s="8">
        <f>IF(C8=0,"-",N8)</f>
        <v>-22</v>
      </c>
      <c r="N8" s="8">
        <f aca="true" t="shared" si="0" ref="N8:N37">IF(C8=0,"-",I8+K8)</f>
        <v>-22</v>
      </c>
      <c r="O8" s="8">
        <f aca="true" t="shared" si="1" ref="O8:O37">IF(C8=0,"-",O7+P8)</f>
        <v>-2991</v>
      </c>
      <c r="P8" s="8">
        <f>IF(C8=0,"-",C8-C7)</f>
        <v>38</v>
      </c>
      <c r="Q8" s="8">
        <f>IF(C8=0,"-",P8)</f>
        <v>38</v>
      </c>
      <c r="R8" s="10" t="s">
        <v>31</v>
      </c>
    </row>
    <row r="9" spans="2:18" ht="12.75">
      <c r="B9" s="7">
        <v>2</v>
      </c>
      <c r="C9" s="8">
        <v>-118853</v>
      </c>
      <c r="D9" s="8">
        <v>17239</v>
      </c>
      <c r="E9" s="8">
        <v>20096</v>
      </c>
      <c r="F9" s="8">
        <f aca="true" t="shared" si="2" ref="F9:F37">D9+E9</f>
        <v>37335</v>
      </c>
      <c r="G9" s="8">
        <f aca="true" t="shared" si="3" ref="G9:G37">IF(C9=0,"-",F9-F8)</f>
        <v>16</v>
      </c>
      <c r="H9" s="8">
        <f>IF(C9=0,"-",H8+I9)</f>
        <v>-35</v>
      </c>
      <c r="I9" s="8">
        <f aca="true" t="shared" si="4" ref="I9:I37">IF(C9=0,"-",-(G9-P9+K9))</f>
        <v>-16</v>
      </c>
      <c r="J9" s="8">
        <v>-22967</v>
      </c>
      <c r="K9" s="8">
        <f aca="true" t="shared" si="5" ref="K9:K37">IF(C9=0,"-",J9-J8)</f>
        <v>-4</v>
      </c>
      <c r="L9" s="8">
        <f aca="true" t="shared" si="6" ref="L9:L37">IF(C9=0,"-",K9+L8)</f>
        <v>-7</v>
      </c>
      <c r="M9" s="8">
        <f aca="true" t="shared" si="7" ref="M9:M37">IF(C9=0,"-",M8+N9)</f>
        <v>-42</v>
      </c>
      <c r="N9" s="8">
        <f t="shared" si="0"/>
        <v>-20</v>
      </c>
      <c r="O9" s="8">
        <f t="shared" si="1"/>
        <v>-2995</v>
      </c>
      <c r="P9" s="8">
        <f aca="true" t="shared" si="8" ref="P9:P37">IF(C9=0,"-",C9-C8)</f>
        <v>-4</v>
      </c>
      <c r="Q9" s="8">
        <f>IF(C9=0,"-",P9+Q8)</f>
        <v>34</v>
      </c>
      <c r="R9" s="10" t="s">
        <v>31</v>
      </c>
    </row>
    <row r="10" spans="2:18" ht="12.75">
      <c r="B10" s="7">
        <v>3</v>
      </c>
      <c r="C10" s="8">
        <v>-118830</v>
      </c>
      <c r="D10" s="8">
        <v>17260</v>
      </c>
      <c r="E10" s="8">
        <v>20120</v>
      </c>
      <c r="F10" s="8">
        <f t="shared" si="2"/>
        <v>37380</v>
      </c>
      <c r="G10" s="8">
        <f t="shared" si="3"/>
        <v>45</v>
      </c>
      <c r="H10" s="8">
        <f aca="true" t="shared" si="9" ref="H10:H37">IF(C10=0,"-",H9+I10)</f>
        <v>-54</v>
      </c>
      <c r="I10" s="8">
        <f t="shared" si="4"/>
        <v>-19</v>
      </c>
      <c r="J10" s="8">
        <v>-22970</v>
      </c>
      <c r="K10" s="8">
        <f t="shared" si="5"/>
        <v>-3</v>
      </c>
      <c r="L10" s="8">
        <f t="shared" si="6"/>
        <v>-10</v>
      </c>
      <c r="M10" s="8">
        <f t="shared" si="7"/>
        <v>-64</v>
      </c>
      <c r="N10" s="8">
        <f t="shared" si="0"/>
        <v>-22</v>
      </c>
      <c r="O10" s="8">
        <f t="shared" si="1"/>
        <v>-2972</v>
      </c>
      <c r="P10" s="8">
        <f t="shared" si="8"/>
        <v>23</v>
      </c>
      <c r="Q10" s="8">
        <f aca="true" t="shared" si="10" ref="Q10:Q37">IF(C10=0,"-",P10+Q9)</f>
        <v>57</v>
      </c>
      <c r="R10" s="10" t="s">
        <v>31</v>
      </c>
    </row>
    <row r="11" spans="2:18" ht="12.75">
      <c r="B11" s="7">
        <v>4</v>
      </c>
      <c r="C11" s="8">
        <v>-118760</v>
      </c>
      <c r="D11" s="8">
        <v>17301</v>
      </c>
      <c r="E11" s="8">
        <v>20167</v>
      </c>
      <c r="F11" s="8">
        <f t="shared" si="2"/>
        <v>37468</v>
      </c>
      <c r="G11" s="39">
        <f t="shared" si="3"/>
        <v>88</v>
      </c>
      <c r="H11" s="8">
        <f t="shared" si="9"/>
        <v>-68</v>
      </c>
      <c r="I11" s="8">
        <f t="shared" si="4"/>
        <v>-14</v>
      </c>
      <c r="J11" s="8">
        <v>-22974</v>
      </c>
      <c r="K11" s="8">
        <f t="shared" si="5"/>
        <v>-4</v>
      </c>
      <c r="L11" s="8">
        <f t="shared" si="6"/>
        <v>-14</v>
      </c>
      <c r="M11" s="8">
        <f t="shared" si="7"/>
        <v>-82</v>
      </c>
      <c r="N11" s="8">
        <f t="shared" si="0"/>
        <v>-18</v>
      </c>
      <c r="O11" s="8">
        <f t="shared" si="1"/>
        <v>-2902</v>
      </c>
      <c r="P11" s="8">
        <f t="shared" si="8"/>
        <v>70</v>
      </c>
      <c r="Q11" s="8">
        <f t="shared" si="10"/>
        <v>127</v>
      </c>
      <c r="R11" s="10" t="s">
        <v>31</v>
      </c>
    </row>
    <row r="12" spans="2:17" ht="12.75">
      <c r="B12" s="7">
        <v>5</v>
      </c>
      <c r="C12" s="8">
        <v>-118705</v>
      </c>
      <c r="D12" s="8">
        <v>17334</v>
      </c>
      <c r="E12" s="8">
        <v>20202</v>
      </c>
      <c r="F12" s="8">
        <f t="shared" si="2"/>
        <v>37536</v>
      </c>
      <c r="G12" s="8">
        <f t="shared" si="3"/>
        <v>68</v>
      </c>
      <c r="H12" s="8">
        <f t="shared" si="9"/>
        <v>-77</v>
      </c>
      <c r="I12" s="8">
        <f t="shared" si="4"/>
        <v>-9</v>
      </c>
      <c r="J12" s="8">
        <v>-22978</v>
      </c>
      <c r="K12" s="8">
        <f t="shared" si="5"/>
        <v>-4</v>
      </c>
      <c r="L12" s="8">
        <f t="shared" si="6"/>
        <v>-18</v>
      </c>
      <c r="M12" s="8">
        <f t="shared" si="7"/>
        <v>-95</v>
      </c>
      <c r="N12" s="8">
        <f t="shared" si="0"/>
        <v>-13</v>
      </c>
      <c r="O12" s="8">
        <f t="shared" si="1"/>
        <v>-2847</v>
      </c>
      <c r="P12" s="8">
        <f t="shared" si="8"/>
        <v>55</v>
      </c>
      <c r="Q12" s="8">
        <f t="shared" si="10"/>
        <v>182</v>
      </c>
    </row>
    <row r="13" spans="2:18" ht="12.75">
      <c r="B13" s="7">
        <v>6</v>
      </c>
      <c r="C13" s="8">
        <v>-118641</v>
      </c>
      <c r="D13" s="8">
        <v>17370</v>
      </c>
      <c r="E13" s="8">
        <v>20247</v>
      </c>
      <c r="F13" s="8">
        <f t="shared" si="2"/>
        <v>37617</v>
      </c>
      <c r="G13" s="39">
        <f t="shared" si="3"/>
        <v>81</v>
      </c>
      <c r="H13" s="8">
        <f t="shared" si="9"/>
        <v>-91</v>
      </c>
      <c r="I13" s="8">
        <f t="shared" si="4"/>
        <v>-14</v>
      </c>
      <c r="J13" s="8">
        <v>-22981</v>
      </c>
      <c r="K13" s="8">
        <f t="shared" si="5"/>
        <v>-3</v>
      </c>
      <c r="L13" s="8">
        <f t="shared" si="6"/>
        <v>-21</v>
      </c>
      <c r="M13" s="8">
        <f t="shared" si="7"/>
        <v>-112</v>
      </c>
      <c r="N13" s="8">
        <f t="shared" si="0"/>
        <v>-17</v>
      </c>
      <c r="O13" s="8">
        <f t="shared" si="1"/>
        <v>-2783</v>
      </c>
      <c r="P13" s="8">
        <f t="shared" si="8"/>
        <v>64</v>
      </c>
      <c r="Q13" s="8">
        <f t="shared" si="10"/>
        <v>246</v>
      </c>
      <c r="R13" s="10" t="s">
        <v>31</v>
      </c>
    </row>
    <row r="14" spans="2:17" ht="12.75">
      <c r="B14" s="7">
        <v>7</v>
      </c>
      <c r="C14" s="8">
        <v>-118570</v>
      </c>
      <c r="D14" s="8">
        <v>17411</v>
      </c>
      <c r="E14" s="8">
        <v>20292</v>
      </c>
      <c r="F14" s="8">
        <f t="shared" si="2"/>
        <v>37703</v>
      </c>
      <c r="G14" s="39">
        <f t="shared" si="3"/>
        <v>86</v>
      </c>
      <c r="H14" s="8">
        <f t="shared" si="9"/>
        <v>-102</v>
      </c>
      <c r="I14" s="8">
        <f t="shared" si="4"/>
        <v>-11</v>
      </c>
      <c r="J14" s="8">
        <v>-22985</v>
      </c>
      <c r="K14" s="8">
        <f t="shared" si="5"/>
        <v>-4</v>
      </c>
      <c r="L14" s="8">
        <f t="shared" si="6"/>
        <v>-25</v>
      </c>
      <c r="M14" s="8">
        <f t="shared" si="7"/>
        <v>-127</v>
      </c>
      <c r="N14" s="8">
        <f t="shared" si="0"/>
        <v>-15</v>
      </c>
      <c r="O14" s="8">
        <f t="shared" si="1"/>
        <v>-2712</v>
      </c>
      <c r="P14" s="8">
        <f t="shared" si="8"/>
        <v>71</v>
      </c>
      <c r="Q14" s="8">
        <f t="shared" si="10"/>
        <v>317</v>
      </c>
    </row>
    <row r="15" spans="2:17" ht="12.75">
      <c r="B15" s="7">
        <v>8</v>
      </c>
      <c r="C15" s="8">
        <v>-118504</v>
      </c>
      <c r="D15" s="8">
        <v>17448</v>
      </c>
      <c r="E15" s="8">
        <v>20335</v>
      </c>
      <c r="F15" s="8">
        <f t="shared" si="2"/>
        <v>37783</v>
      </c>
      <c r="G15" s="39">
        <f t="shared" si="3"/>
        <v>80</v>
      </c>
      <c r="H15" s="8">
        <f t="shared" si="9"/>
        <v>-112</v>
      </c>
      <c r="I15" s="8">
        <f t="shared" si="4"/>
        <v>-10</v>
      </c>
      <c r="J15" s="8">
        <v>-22989</v>
      </c>
      <c r="K15" s="8">
        <f t="shared" si="5"/>
        <v>-4</v>
      </c>
      <c r="L15" s="8">
        <f t="shared" si="6"/>
        <v>-29</v>
      </c>
      <c r="M15" s="8">
        <f t="shared" si="7"/>
        <v>-141</v>
      </c>
      <c r="N15" s="8">
        <f t="shared" si="0"/>
        <v>-14</v>
      </c>
      <c r="O15" s="8">
        <f t="shared" si="1"/>
        <v>-2646</v>
      </c>
      <c r="P15" s="8">
        <f t="shared" si="8"/>
        <v>66</v>
      </c>
      <c r="Q15" s="8">
        <f t="shared" si="10"/>
        <v>383</v>
      </c>
    </row>
    <row r="16" spans="2:18" ht="12.75">
      <c r="B16" s="7">
        <v>9</v>
      </c>
      <c r="C16" s="8">
        <v>-118442</v>
      </c>
      <c r="D16" s="8">
        <v>17485</v>
      </c>
      <c r="E16" s="8">
        <v>20378</v>
      </c>
      <c r="F16" s="8">
        <f t="shared" si="2"/>
        <v>37863</v>
      </c>
      <c r="G16" s="39">
        <f t="shared" si="3"/>
        <v>80</v>
      </c>
      <c r="H16" s="8">
        <f t="shared" si="9"/>
        <v>-127</v>
      </c>
      <c r="I16" s="8">
        <f t="shared" si="4"/>
        <v>-15</v>
      </c>
      <c r="J16" s="8">
        <v>-22992</v>
      </c>
      <c r="K16" s="8">
        <f t="shared" si="5"/>
        <v>-3</v>
      </c>
      <c r="L16" s="8">
        <f t="shared" si="6"/>
        <v>-32</v>
      </c>
      <c r="M16" s="8">
        <f t="shared" si="7"/>
        <v>-159</v>
      </c>
      <c r="N16" s="8">
        <f t="shared" si="0"/>
        <v>-18</v>
      </c>
      <c r="O16" s="8">
        <f t="shared" si="1"/>
        <v>-2584</v>
      </c>
      <c r="P16" s="8">
        <f t="shared" si="8"/>
        <v>62</v>
      </c>
      <c r="Q16" s="8">
        <f t="shared" si="10"/>
        <v>445</v>
      </c>
      <c r="R16" s="10" t="s">
        <v>32</v>
      </c>
    </row>
    <row r="17" spans="2:17" ht="12.75">
      <c r="B17" s="7">
        <v>10</v>
      </c>
      <c r="C17" s="8">
        <v>-118370</v>
      </c>
      <c r="D17" s="8">
        <v>17524</v>
      </c>
      <c r="E17" s="8">
        <v>20424</v>
      </c>
      <c r="F17" s="8">
        <f t="shared" si="2"/>
        <v>37948</v>
      </c>
      <c r="G17" s="39">
        <f t="shared" si="3"/>
        <v>85</v>
      </c>
      <c r="H17" s="8">
        <f t="shared" si="9"/>
        <v>-136</v>
      </c>
      <c r="I17" s="8">
        <f t="shared" si="4"/>
        <v>-9</v>
      </c>
      <c r="J17" s="8">
        <v>-22996</v>
      </c>
      <c r="K17" s="8">
        <f t="shared" si="5"/>
        <v>-4</v>
      </c>
      <c r="L17" s="8">
        <f t="shared" si="6"/>
        <v>-36</v>
      </c>
      <c r="M17" s="8">
        <f t="shared" si="7"/>
        <v>-172</v>
      </c>
      <c r="N17" s="8">
        <f t="shared" si="0"/>
        <v>-13</v>
      </c>
      <c r="O17" s="8">
        <f t="shared" si="1"/>
        <v>-2512</v>
      </c>
      <c r="P17" s="8">
        <f t="shared" si="8"/>
        <v>72</v>
      </c>
      <c r="Q17" s="8">
        <f t="shared" si="10"/>
        <v>517</v>
      </c>
    </row>
    <row r="18" spans="1:18" ht="12.75">
      <c r="A18" s="10">
        <v>30</v>
      </c>
      <c r="B18" s="7">
        <v>11</v>
      </c>
      <c r="C18" s="8">
        <v>-118302</v>
      </c>
      <c r="D18" s="8">
        <v>17562</v>
      </c>
      <c r="E18" s="8">
        <v>20467</v>
      </c>
      <c r="F18" s="8">
        <f t="shared" si="2"/>
        <v>38029</v>
      </c>
      <c r="G18" s="39">
        <f t="shared" si="3"/>
        <v>81</v>
      </c>
      <c r="H18" s="8">
        <f t="shared" si="9"/>
        <v>-146</v>
      </c>
      <c r="I18" s="8">
        <f t="shared" si="4"/>
        <v>-10</v>
      </c>
      <c r="J18" s="8">
        <v>-22999</v>
      </c>
      <c r="K18" s="8">
        <f t="shared" si="5"/>
        <v>-3</v>
      </c>
      <c r="L18" s="8">
        <f t="shared" si="6"/>
        <v>-39</v>
      </c>
      <c r="M18" s="8">
        <f t="shared" si="7"/>
        <v>-185</v>
      </c>
      <c r="N18" s="8">
        <f t="shared" si="0"/>
        <v>-13</v>
      </c>
      <c r="O18" s="8">
        <f t="shared" si="1"/>
        <v>-2444</v>
      </c>
      <c r="P18" s="8">
        <f t="shared" si="8"/>
        <v>68</v>
      </c>
      <c r="Q18" s="8">
        <f t="shared" si="10"/>
        <v>585</v>
      </c>
      <c r="R18" s="10" t="s">
        <v>34</v>
      </c>
    </row>
    <row r="19" spans="1:18" ht="12.75">
      <c r="A19" s="10">
        <v>30</v>
      </c>
      <c r="B19" s="7">
        <v>12</v>
      </c>
      <c r="C19" s="8">
        <v>-118264</v>
      </c>
      <c r="D19" s="8">
        <v>17587</v>
      </c>
      <c r="E19" s="8">
        <v>20496</v>
      </c>
      <c r="F19" s="8">
        <f t="shared" si="2"/>
        <v>38083</v>
      </c>
      <c r="G19" s="8">
        <f t="shared" si="3"/>
        <v>54</v>
      </c>
      <c r="H19" s="8">
        <f t="shared" si="9"/>
        <v>-158</v>
      </c>
      <c r="I19" s="8">
        <f t="shared" si="4"/>
        <v>-12</v>
      </c>
      <c r="J19" s="8">
        <v>-23003</v>
      </c>
      <c r="K19" s="8">
        <f t="shared" si="5"/>
        <v>-4</v>
      </c>
      <c r="L19" s="8">
        <f t="shared" si="6"/>
        <v>-43</v>
      </c>
      <c r="M19" s="8">
        <f t="shared" si="7"/>
        <v>-201</v>
      </c>
      <c r="N19" s="8">
        <f t="shared" si="0"/>
        <v>-16</v>
      </c>
      <c r="O19" s="8">
        <f t="shared" si="1"/>
        <v>-2406</v>
      </c>
      <c r="P19" s="8">
        <f t="shared" si="8"/>
        <v>38</v>
      </c>
      <c r="Q19" s="8">
        <f t="shared" si="10"/>
        <v>623</v>
      </c>
      <c r="R19" s="10" t="s">
        <v>33</v>
      </c>
    </row>
    <row r="20" spans="2:18" ht="12.75">
      <c r="B20" s="7">
        <v>13</v>
      </c>
      <c r="C20" s="8">
        <v>-118205</v>
      </c>
      <c r="D20" s="8">
        <v>17620</v>
      </c>
      <c r="E20" s="8">
        <v>20535</v>
      </c>
      <c r="F20" s="8">
        <f t="shared" si="2"/>
        <v>38155</v>
      </c>
      <c r="G20" s="40">
        <f t="shared" si="3"/>
        <v>72</v>
      </c>
      <c r="H20" s="8">
        <f t="shared" si="9"/>
        <v>-168</v>
      </c>
      <c r="I20" s="8">
        <f t="shared" si="4"/>
        <v>-10</v>
      </c>
      <c r="J20" s="8">
        <v>-23006</v>
      </c>
      <c r="K20" s="8">
        <f t="shared" si="5"/>
        <v>-3</v>
      </c>
      <c r="L20" s="8">
        <f t="shared" si="6"/>
        <v>-46</v>
      </c>
      <c r="M20" s="8">
        <f t="shared" si="7"/>
        <v>-214</v>
      </c>
      <c r="N20" s="8">
        <f t="shared" si="0"/>
        <v>-13</v>
      </c>
      <c r="O20" s="8">
        <f t="shared" si="1"/>
        <v>-2347</v>
      </c>
      <c r="P20" s="8">
        <f t="shared" si="8"/>
        <v>59</v>
      </c>
      <c r="Q20" s="8">
        <f t="shared" si="10"/>
        <v>682</v>
      </c>
      <c r="R20" s="10" t="s">
        <v>35</v>
      </c>
    </row>
    <row r="21" spans="1:18" ht="12.75">
      <c r="A21" s="10" t="s">
        <v>36</v>
      </c>
      <c r="B21" s="7">
        <v>14</v>
      </c>
      <c r="C21" s="8">
        <v>-118142</v>
      </c>
      <c r="D21" s="8">
        <v>17655</v>
      </c>
      <c r="E21" s="8">
        <v>20575</v>
      </c>
      <c r="F21" s="8">
        <f t="shared" si="2"/>
        <v>38230</v>
      </c>
      <c r="G21" s="40">
        <f t="shared" si="3"/>
        <v>75</v>
      </c>
      <c r="H21" s="8">
        <f t="shared" si="9"/>
        <v>-176</v>
      </c>
      <c r="I21" s="8">
        <f t="shared" si="4"/>
        <v>-8</v>
      </c>
      <c r="J21" s="8">
        <v>-23010</v>
      </c>
      <c r="K21" s="8">
        <f t="shared" si="5"/>
        <v>-4</v>
      </c>
      <c r="L21" s="8">
        <f t="shared" si="6"/>
        <v>-50</v>
      </c>
      <c r="M21" s="8">
        <f t="shared" si="7"/>
        <v>-226</v>
      </c>
      <c r="N21" s="8">
        <f t="shared" si="0"/>
        <v>-12</v>
      </c>
      <c r="O21" s="8">
        <f t="shared" si="1"/>
        <v>-2284</v>
      </c>
      <c r="P21" s="8">
        <f t="shared" si="8"/>
        <v>63</v>
      </c>
      <c r="Q21" s="8">
        <f t="shared" si="10"/>
        <v>745</v>
      </c>
      <c r="R21" s="10" t="s">
        <v>37</v>
      </c>
    </row>
    <row r="22" spans="1:17" ht="12.75">
      <c r="A22" s="10" t="s">
        <v>38</v>
      </c>
      <c r="B22" s="7">
        <v>15</v>
      </c>
      <c r="C22" s="8">
        <v>-118117</v>
      </c>
      <c r="D22" s="8">
        <v>17672</v>
      </c>
      <c r="E22" s="8">
        <v>20595</v>
      </c>
      <c r="F22" s="8">
        <f t="shared" si="2"/>
        <v>38267</v>
      </c>
      <c r="G22" s="8">
        <f t="shared" si="3"/>
        <v>37</v>
      </c>
      <c r="H22" s="8">
        <f t="shared" si="9"/>
        <v>-185</v>
      </c>
      <c r="I22" s="8">
        <f t="shared" si="4"/>
        <v>-9</v>
      </c>
      <c r="J22" s="8">
        <v>-23013</v>
      </c>
      <c r="K22" s="8">
        <f t="shared" si="5"/>
        <v>-3</v>
      </c>
      <c r="L22" s="8">
        <f t="shared" si="6"/>
        <v>-53</v>
      </c>
      <c r="M22" s="8">
        <f t="shared" si="7"/>
        <v>-238</v>
      </c>
      <c r="N22" s="8">
        <f t="shared" si="0"/>
        <v>-12</v>
      </c>
      <c r="O22" s="8">
        <f t="shared" si="1"/>
        <v>-2259</v>
      </c>
      <c r="P22" s="8">
        <f t="shared" si="8"/>
        <v>25</v>
      </c>
      <c r="Q22" s="8">
        <f t="shared" si="10"/>
        <v>770</v>
      </c>
    </row>
    <row r="23" spans="2:17" ht="12.75">
      <c r="B23" s="7">
        <v>16</v>
      </c>
      <c r="C23" s="8">
        <v>-118055</v>
      </c>
      <c r="D23" s="8">
        <v>17708</v>
      </c>
      <c r="E23" s="8">
        <v>20637</v>
      </c>
      <c r="F23" s="8">
        <f t="shared" si="2"/>
        <v>38345</v>
      </c>
      <c r="G23" s="40">
        <f t="shared" si="3"/>
        <v>78</v>
      </c>
      <c r="H23" s="8">
        <f t="shared" si="9"/>
        <v>-198</v>
      </c>
      <c r="I23" s="8">
        <f t="shared" si="4"/>
        <v>-13</v>
      </c>
      <c r="J23" s="8">
        <v>-23016</v>
      </c>
      <c r="K23" s="8">
        <f t="shared" si="5"/>
        <v>-3</v>
      </c>
      <c r="L23" s="8">
        <f t="shared" si="6"/>
        <v>-56</v>
      </c>
      <c r="M23" s="8">
        <f t="shared" si="7"/>
        <v>-254</v>
      </c>
      <c r="N23" s="8">
        <f t="shared" si="0"/>
        <v>-16</v>
      </c>
      <c r="O23" s="8">
        <f t="shared" si="1"/>
        <v>-2197</v>
      </c>
      <c r="P23" s="8">
        <f t="shared" si="8"/>
        <v>62</v>
      </c>
      <c r="Q23" s="8">
        <f t="shared" si="10"/>
        <v>832</v>
      </c>
    </row>
    <row r="24" spans="2:17" ht="12.75">
      <c r="B24" s="7">
        <v>17</v>
      </c>
      <c r="C24" s="8">
        <v>-117995</v>
      </c>
      <c r="D24" s="8">
        <v>17742</v>
      </c>
      <c r="E24" s="8">
        <v>20676</v>
      </c>
      <c r="F24" s="8">
        <f t="shared" si="2"/>
        <v>38418</v>
      </c>
      <c r="G24" s="40">
        <f t="shared" si="3"/>
        <v>73</v>
      </c>
      <c r="H24" s="8">
        <f t="shared" si="9"/>
        <v>-208</v>
      </c>
      <c r="I24" s="8">
        <f t="shared" si="4"/>
        <v>-10</v>
      </c>
      <c r="J24" s="8">
        <v>-23019</v>
      </c>
      <c r="K24" s="8">
        <f t="shared" si="5"/>
        <v>-3</v>
      </c>
      <c r="L24" s="8">
        <f t="shared" si="6"/>
        <v>-59</v>
      </c>
      <c r="M24" s="8">
        <f t="shared" si="7"/>
        <v>-267</v>
      </c>
      <c r="N24" s="8">
        <f t="shared" si="0"/>
        <v>-13</v>
      </c>
      <c r="O24" s="8">
        <f t="shared" si="1"/>
        <v>-2137</v>
      </c>
      <c r="P24" s="8">
        <f t="shared" si="8"/>
        <v>60</v>
      </c>
      <c r="Q24" s="8">
        <f t="shared" si="10"/>
        <v>892</v>
      </c>
    </row>
    <row r="25" spans="2:17" ht="12.75">
      <c r="B25" s="7">
        <v>18</v>
      </c>
      <c r="C25" s="8">
        <v>-117969</v>
      </c>
      <c r="D25" s="8">
        <v>17759</v>
      </c>
      <c r="E25" s="8">
        <v>20697</v>
      </c>
      <c r="F25" s="8">
        <f t="shared" si="2"/>
        <v>38456</v>
      </c>
      <c r="G25" s="8">
        <f t="shared" si="3"/>
        <v>38</v>
      </c>
      <c r="H25" s="8">
        <f t="shared" si="9"/>
        <v>-216</v>
      </c>
      <c r="I25" s="8">
        <f t="shared" si="4"/>
        <v>-8</v>
      </c>
      <c r="J25" s="8">
        <v>-23023</v>
      </c>
      <c r="K25" s="8">
        <f t="shared" si="5"/>
        <v>-4</v>
      </c>
      <c r="L25" s="8">
        <f t="shared" si="6"/>
        <v>-63</v>
      </c>
      <c r="M25" s="8">
        <f t="shared" si="7"/>
        <v>-279</v>
      </c>
      <c r="N25" s="8">
        <f t="shared" si="0"/>
        <v>-12</v>
      </c>
      <c r="O25" s="8">
        <f t="shared" si="1"/>
        <v>-2111</v>
      </c>
      <c r="P25" s="8">
        <f t="shared" si="8"/>
        <v>26</v>
      </c>
      <c r="Q25" s="8">
        <f t="shared" si="10"/>
        <v>918</v>
      </c>
    </row>
    <row r="26" spans="2:17" ht="12.75">
      <c r="B26" s="7">
        <v>19</v>
      </c>
      <c r="C26" s="8">
        <v>-117949</v>
      </c>
      <c r="D26" s="8">
        <v>17776</v>
      </c>
      <c r="E26" s="8">
        <v>20716</v>
      </c>
      <c r="F26" s="8">
        <f t="shared" si="2"/>
        <v>38492</v>
      </c>
      <c r="G26" s="8">
        <f t="shared" si="3"/>
        <v>36</v>
      </c>
      <c r="H26" s="8">
        <f t="shared" si="9"/>
        <v>-229</v>
      </c>
      <c r="I26" s="8">
        <f t="shared" si="4"/>
        <v>-13</v>
      </c>
      <c r="J26" s="8">
        <v>-23026</v>
      </c>
      <c r="K26" s="8">
        <f t="shared" si="5"/>
        <v>-3</v>
      </c>
      <c r="L26" s="8">
        <f t="shared" si="6"/>
        <v>-66</v>
      </c>
      <c r="M26" s="8">
        <f t="shared" si="7"/>
        <v>-295</v>
      </c>
      <c r="N26" s="8">
        <f t="shared" si="0"/>
        <v>-16</v>
      </c>
      <c r="O26" s="8">
        <f t="shared" si="1"/>
        <v>-2091</v>
      </c>
      <c r="P26" s="8">
        <f t="shared" si="8"/>
        <v>20</v>
      </c>
      <c r="Q26" s="8">
        <f t="shared" si="10"/>
        <v>938</v>
      </c>
    </row>
    <row r="27" spans="2:17" ht="12.75">
      <c r="B27" s="7">
        <v>20</v>
      </c>
      <c r="C27" s="8">
        <v>-117929</v>
      </c>
      <c r="D27" s="8">
        <v>17795</v>
      </c>
      <c r="E27" s="8">
        <v>20740</v>
      </c>
      <c r="F27" s="8">
        <f t="shared" si="2"/>
        <v>38535</v>
      </c>
      <c r="G27" s="8">
        <f t="shared" si="3"/>
        <v>43</v>
      </c>
      <c r="H27" s="8">
        <f t="shared" si="9"/>
        <v>-249</v>
      </c>
      <c r="I27" s="8">
        <f t="shared" si="4"/>
        <v>-20</v>
      </c>
      <c r="J27" s="8">
        <v>-23029</v>
      </c>
      <c r="K27" s="8">
        <f t="shared" si="5"/>
        <v>-3</v>
      </c>
      <c r="L27" s="8">
        <f t="shared" si="6"/>
        <v>-69</v>
      </c>
      <c r="M27" s="8">
        <f t="shared" si="7"/>
        <v>-318</v>
      </c>
      <c r="N27" s="8">
        <f t="shared" si="0"/>
        <v>-23</v>
      </c>
      <c r="O27" s="8">
        <f t="shared" si="1"/>
        <v>-2071</v>
      </c>
      <c r="P27" s="8">
        <f t="shared" si="8"/>
        <v>20</v>
      </c>
      <c r="Q27" s="8">
        <f t="shared" si="10"/>
        <v>958</v>
      </c>
    </row>
    <row r="28" spans="2:17" ht="12.75">
      <c r="B28" s="7">
        <v>21</v>
      </c>
      <c r="C28" s="8">
        <v>-117888</v>
      </c>
      <c r="D28" s="8">
        <v>17819</v>
      </c>
      <c r="E28" s="8">
        <v>20765</v>
      </c>
      <c r="F28" s="8">
        <f t="shared" si="2"/>
        <v>38584</v>
      </c>
      <c r="G28" s="8">
        <f t="shared" si="3"/>
        <v>49</v>
      </c>
      <c r="H28" s="8">
        <f t="shared" si="9"/>
        <v>-253</v>
      </c>
      <c r="I28" s="8">
        <f t="shared" si="4"/>
        <v>-4</v>
      </c>
      <c r="J28" s="8">
        <v>-23033</v>
      </c>
      <c r="K28" s="8">
        <f t="shared" si="5"/>
        <v>-4</v>
      </c>
      <c r="L28" s="8">
        <f t="shared" si="6"/>
        <v>-73</v>
      </c>
      <c r="M28" s="8">
        <f t="shared" si="7"/>
        <v>-326</v>
      </c>
      <c r="N28" s="8">
        <f t="shared" si="0"/>
        <v>-8</v>
      </c>
      <c r="O28" s="8">
        <f t="shared" si="1"/>
        <v>-2030</v>
      </c>
      <c r="P28" s="8">
        <f t="shared" si="8"/>
        <v>41</v>
      </c>
      <c r="Q28" s="8">
        <f t="shared" si="10"/>
        <v>999</v>
      </c>
    </row>
    <row r="29" spans="2:17" ht="12.75">
      <c r="B29" s="7">
        <v>22</v>
      </c>
      <c r="C29" s="8">
        <v>-117894</v>
      </c>
      <c r="D29" s="8">
        <v>17822</v>
      </c>
      <c r="E29" s="8">
        <v>20769</v>
      </c>
      <c r="F29" s="8">
        <f t="shared" si="2"/>
        <v>38591</v>
      </c>
      <c r="G29" s="8">
        <f t="shared" si="3"/>
        <v>7</v>
      </c>
      <c r="H29" s="8">
        <f t="shared" si="9"/>
        <v>-262</v>
      </c>
      <c r="I29" s="8">
        <f t="shared" si="4"/>
        <v>-9</v>
      </c>
      <c r="J29" s="8">
        <v>-23037</v>
      </c>
      <c r="K29" s="8">
        <f t="shared" si="5"/>
        <v>-4</v>
      </c>
      <c r="L29" s="8">
        <f t="shared" si="6"/>
        <v>-77</v>
      </c>
      <c r="M29" s="8">
        <f t="shared" si="7"/>
        <v>-339</v>
      </c>
      <c r="N29" s="8">
        <f t="shared" si="0"/>
        <v>-13</v>
      </c>
      <c r="O29" s="8">
        <f t="shared" si="1"/>
        <v>-2036</v>
      </c>
      <c r="P29" s="8">
        <f t="shared" si="8"/>
        <v>-6</v>
      </c>
      <c r="Q29" s="8">
        <f t="shared" si="10"/>
        <v>993</v>
      </c>
    </row>
    <row r="30" spans="2:18" ht="12.75">
      <c r="B30" s="7">
        <v>23</v>
      </c>
      <c r="C30" s="8">
        <v>-117881</v>
      </c>
      <c r="D30" s="8">
        <v>17837</v>
      </c>
      <c r="E30" s="8">
        <v>20787</v>
      </c>
      <c r="F30" s="8">
        <f t="shared" si="2"/>
        <v>38624</v>
      </c>
      <c r="G30" s="8">
        <f t="shared" si="3"/>
        <v>33</v>
      </c>
      <c r="H30" s="8">
        <f t="shared" si="9"/>
        <v>-279</v>
      </c>
      <c r="I30" s="8">
        <f t="shared" si="4"/>
        <v>-17</v>
      </c>
      <c r="J30" s="8">
        <v>-23040</v>
      </c>
      <c r="K30" s="8">
        <f t="shared" si="5"/>
        <v>-3</v>
      </c>
      <c r="L30" s="8">
        <f t="shared" si="6"/>
        <v>-80</v>
      </c>
      <c r="M30" s="8">
        <f t="shared" si="7"/>
        <v>-359</v>
      </c>
      <c r="N30" s="8">
        <f t="shared" si="0"/>
        <v>-20</v>
      </c>
      <c r="O30" s="8">
        <f t="shared" si="1"/>
        <v>-2023</v>
      </c>
      <c r="P30" s="8">
        <f t="shared" si="8"/>
        <v>13</v>
      </c>
      <c r="Q30" s="8">
        <f t="shared" si="10"/>
        <v>1006</v>
      </c>
      <c r="R30" s="10" t="s">
        <v>40</v>
      </c>
    </row>
    <row r="31" spans="2:18" ht="12.75">
      <c r="B31" s="7">
        <v>24</v>
      </c>
      <c r="C31" s="8">
        <v>-117845</v>
      </c>
      <c r="D31" s="8">
        <v>17864</v>
      </c>
      <c r="E31" s="8">
        <v>20818</v>
      </c>
      <c r="F31" s="8">
        <f t="shared" si="2"/>
        <v>38682</v>
      </c>
      <c r="G31" s="8">
        <f t="shared" si="3"/>
        <v>58</v>
      </c>
      <c r="H31" s="8">
        <f t="shared" si="9"/>
        <v>-297</v>
      </c>
      <c r="I31" s="8">
        <f t="shared" si="4"/>
        <v>-18</v>
      </c>
      <c r="J31" s="8">
        <v>-23044</v>
      </c>
      <c r="K31" s="8">
        <f t="shared" si="5"/>
        <v>-4</v>
      </c>
      <c r="L31" s="8">
        <f t="shared" si="6"/>
        <v>-84</v>
      </c>
      <c r="M31" s="8">
        <f t="shared" si="7"/>
        <v>-381</v>
      </c>
      <c r="N31" s="8">
        <f t="shared" si="0"/>
        <v>-22</v>
      </c>
      <c r="O31" s="8">
        <f t="shared" si="1"/>
        <v>-1987</v>
      </c>
      <c r="P31" s="8">
        <f t="shared" si="8"/>
        <v>36</v>
      </c>
      <c r="Q31" s="8">
        <f t="shared" si="10"/>
        <v>1042</v>
      </c>
      <c r="R31" s="10" t="s">
        <v>41</v>
      </c>
    </row>
    <row r="32" spans="2:18" ht="12.75">
      <c r="B32" s="7">
        <v>25</v>
      </c>
      <c r="C32" s="8">
        <v>-117787</v>
      </c>
      <c r="D32" s="8">
        <v>17899</v>
      </c>
      <c r="E32" s="8">
        <v>20859</v>
      </c>
      <c r="F32" s="8">
        <f t="shared" si="2"/>
        <v>38758</v>
      </c>
      <c r="G32" s="40">
        <f t="shared" si="3"/>
        <v>76</v>
      </c>
      <c r="H32" s="8">
        <f t="shared" si="9"/>
        <v>-312</v>
      </c>
      <c r="I32" s="8">
        <f t="shared" si="4"/>
        <v>-15</v>
      </c>
      <c r="J32" s="8">
        <v>-23047</v>
      </c>
      <c r="K32" s="8">
        <f t="shared" si="5"/>
        <v>-3</v>
      </c>
      <c r="L32" s="8">
        <f t="shared" si="6"/>
        <v>-87</v>
      </c>
      <c r="M32" s="8">
        <f t="shared" si="7"/>
        <v>-399</v>
      </c>
      <c r="N32" s="8">
        <f t="shared" si="0"/>
        <v>-18</v>
      </c>
      <c r="O32" s="8">
        <f t="shared" si="1"/>
        <v>-1929</v>
      </c>
      <c r="P32" s="8">
        <f t="shared" si="8"/>
        <v>58</v>
      </c>
      <c r="Q32" s="8">
        <f t="shared" si="10"/>
        <v>1100</v>
      </c>
      <c r="R32" s="10" t="s">
        <v>31</v>
      </c>
    </row>
    <row r="33" spans="2:17" ht="12.75">
      <c r="B33" s="7">
        <v>26</v>
      </c>
      <c r="C33" s="8">
        <v>-117751</v>
      </c>
      <c r="D33" s="8">
        <v>17922</v>
      </c>
      <c r="E33" s="8">
        <v>20886</v>
      </c>
      <c r="F33" s="8">
        <f t="shared" si="2"/>
        <v>38808</v>
      </c>
      <c r="G33" s="8">
        <f t="shared" si="3"/>
        <v>50</v>
      </c>
      <c r="H33" s="8">
        <f t="shared" si="9"/>
        <v>-323</v>
      </c>
      <c r="I33" s="8">
        <f t="shared" si="4"/>
        <v>-11</v>
      </c>
      <c r="J33" s="8">
        <v>-23050</v>
      </c>
      <c r="K33" s="8">
        <f t="shared" si="5"/>
        <v>-3</v>
      </c>
      <c r="L33" s="8">
        <f t="shared" si="6"/>
        <v>-90</v>
      </c>
      <c r="M33" s="8">
        <f t="shared" si="7"/>
        <v>-413</v>
      </c>
      <c r="N33" s="8">
        <f t="shared" si="0"/>
        <v>-14</v>
      </c>
      <c r="O33" s="8">
        <f t="shared" si="1"/>
        <v>-1893</v>
      </c>
      <c r="P33" s="8">
        <f t="shared" si="8"/>
        <v>36</v>
      </c>
      <c r="Q33" s="8">
        <f t="shared" si="10"/>
        <v>1136</v>
      </c>
    </row>
    <row r="34" spans="2:17" ht="12.75">
      <c r="B34" s="7">
        <v>27</v>
      </c>
      <c r="C34" s="8">
        <v>-117714</v>
      </c>
      <c r="D34" s="8">
        <v>17946</v>
      </c>
      <c r="E34" s="8">
        <v>20914</v>
      </c>
      <c r="F34" s="8">
        <f t="shared" si="2"/>
        <v>38860</v>
      </c>
      <c r="G34" s="8">
        <f t="shared" si="3"/>
        <v>52</v>
      </c>
      <c r="H34" s="8">
        <f t="shared" si="9"/>
        <v>-334</v>
      </c>
      <c r="I34" s="8">
        <f t="shared" si="4"/>
        <v>-11</v>
      </c>
      <c r="J34" s="8">
        <v>-23054</v>
      </c>
      <c r="K34" s="8">
        <f t="shared" si="5"/>
        <v>-4</v>
      </c>
      <c r="L34" s="8">
        <f t="shared" si="6"/>
        <v>-94</v>
      </c>
      <c r="M34" s="8">
        <f t="shared" si="7"/>
        <v>-428</v>
      </c>
      <c r="N34" s="8">
        <f t="shared" si="0"/>
        <v>-15</v>
      </c>
      <c r="O34" s="8">
        <f t="shared" si="1"/>
        <v>-1856</v>
      </c>
      <c r="P34" s="8">
        <f t="shared" si="8"/>
        <v>37</v>
      </c>
      <c r="Q34" s="8">
        <f t="shared" si="10"/>
        <v>1173</v>
      </c>
    </row>
    <row r="35" spans="2:17" ht="12.75">
      <c r="B35" s="7">
        <v>28</v>
      </c>
      <c r="C35" s="8">
        <v>-117659</v>
      </c>
      <c r="D35" s="8">
        <v>17978</v>
      </c>
      <c r="E35" s="8">
        <v>20950</v>
      </c>
      <c r="F35" s="8">
        <f t="shared" si="2"/>
        <v>38928</v>
      </c>
      <c r="G35" s="8">
        <f t="shared" si="3"/>
        <v>68</v>
      </c>
      <c r="H35" s="8">
        <f t="shared" si="9"/>
        <v>-344</v>
      </c>
      <c r="I35" s="8">
        <f t="shared" si="4"/>
        <v>-10</v>
      </c>
      <c r="J35" s="8">
        <v>-23057</v>
      </c>
      <c r="K35" s="8">
        <f t="shared" si="5"/>
        <v>-3</v>
      </c>
      <c r="L35" s="8">
        <f t="shared" si="6"/>
        <v>-97</v>
      </c>
      <c r="M35" s="8">
        <f t="shared" si="7"/>
        <v>-441</v>
      </c>
      <c r="N35" s="8">
        <f t="shared" si="0"/>
        <v>-13</v>
      </c>
      <c r="O35" s="8">
        <f t="shared" si="1"/>
        <v>-1801</v>
      </c>
      <c r="P35" s="8">
        <f t="shared" si="8"/>
        <v>55</v>
      </c>
      <c r="Q35" s="8">
        <f t="shared" si="10"/>
        <v>1228</v>
      </c>
    </row>
    <row r="36" spans="2:17" ht="12.75">
      <c r="B36" s="7">
        <v>29</v>
      </c>
      <c r="C36" s="8">
        <v>-117610</v>
      </c>
      <c r="D36" s="8">
        <v>18007</v>
      </c>
      <c r="E36" s="8">
        <v>20983</v>
      </c>
      <c r="F36" s="8">
        <f t="shared" si="2"/>
        <v>38990</v>
      </c>
      <c r="G36" s="8">
        <f t="shared" si="3"/>
        <v>62</v>
      </c>
      <c r="H36" s="8">
        <f t="shared" si="9"/>
        <v>-354</v>
      </c>
      <c r="I36" s="8">
        <f t="shared" si="4"/>
        <v>-10</v>
      </c>
      <c r="J36" s="8">
        <v>-23060</v>
      </c>
      <c r="K36" s="8">
        <f t="shared" si="5"/>
        <v>-3</v>
      </c>
      <c r="L36" s="8">
        <f t="shared" si="6"/>
        <v>-100</v>
      </c>
      <c r="M36" s="8">
        <f t="shared" si="7"/>
        <v>-454</v>
      </c>
      <c r="N36" s="8">
        <f t="shared" si="0"/>
        <v>-13</v>
      </c>
      <c r="O36" s="8">
        <f t="shared" si="1"/>
        <v>-1752</v>
      </c>
      <c r="P36" s="8">
        <f t="shared" si="8"/>
        <v>49</v>
      </c>
      <c r="Q36" s="8">
        <f t="shared" si="10"/>
        <v>1277</v>
      </c>
    </row>
    <row r="37" spans="2:17" ht="12.75">
      <c r="B37" s="7">
        <v>30</v>
      </c>
      <c r="C37" s="8">
        <v>-117539</v>
      </c>
      <c r="D37" s="8">
        <v>18046</v>
      </c>
      <c r="E37" s="8">
        <v>21030</v>
      </c>
      <c r="F37" s="8">
        <f t="shared" si="2"/>
        <v>39076</v>
      </c>
      <c r="G37" s="39">
        <f t="shared" si="3"/>
        <v>86</v>
      </c>
      <c r="H37" s="8">
        <f t="shared" si="9"/>
        <v>-366</v>
      </c>
      <c r="I37" s="8">
        <f t="shared" si="4"/>
        <v>-12</v>
      </c>
      <c r="J37" s="8">
        <v>-23063</v>
      </c>
      <c r="K37" s="8">
        <f t="shared" si="5"/>
        <v>-3</v>
      </c>
      <c r="L37" s="8">
        <f t="shared" si="6"/>
        <v>-103</v>
      </c>
      <c r="M37" s="8">
        <f t="shared" si="7"/>
        <v>-469</v>
      </c>
      <c r="N37" s="8">
        <f t="shared" si="0"/>
        <v>-15</v>
      </c>
      <c r="O37" s="8">
        <f t="shared" si="1"/>
        <v>-1681</v>
      </c>
      <c r="P37" s="8">
        <f t="shared" si="8"/>
        <v>71</v>
      </c>
      <c r="Q37" s="8">
        <f t="shared" si="10"/>
        <v>1348</v>
      </c>
    </row>
    <row r="38" spans="2:17" s="6" customFormat="1" ht="51">
      <c r="B38" s="3"/>
      <c r="E38" s="9" t="s">
        <v>44</v>
      </c>
      <c r="F38" s="9" t="s">
        <v>8</v>
      </c>
      <c r="G38" s="5" t="s">
        <v>29</v>
      </c>
      <c r="H38" s="9" t="s">
        <v>45</v>
      </c>
      <c r="I38" s="5" t="s">
        <v>28</v>
      </c>
      <c r="J38" s="9" t="s">
        <v>43</v>
      </c>
      <c r="K38" s="5" t="s">
        <v>28</v>
      </c>
      <c r="M38" s="9" t="s">
        <v>3</v>
      </c>
      <c r="N38" s="5" t="s">
        <v>26</v>
      </c>
      <c r="O38" s="9" t="s">
        <v>25</v>
      </c>
      <c r="P38" s="5" t="s">
        <v>27</v>
      </c>
      <c r="Q38" s="5" t="s">
        <v>16</v>
      </c>
    </row>
    <row r="39" spans="5:17" ht="12.75">
      <c r="E39" s="12">
        <f>F39/9.81</f>
        <v>185.21916411824668</v>
      </c>
      <c r="F39" s="13">
        <f>SUM(G8:G37)</f>
        <v>1817</v>
      </c>
      <c r="G39" s="13">
        <f>AVERAGE(G8:G37)</f>
        <v>60.56666666666667</v>
      </c>
      <c r="H39" s="13">
        <f>SUM(I8:I37)</f>
        <v>-366</v>
      </c>
      <c r="I39" s="21">
        <f>AVERAGE(I8:I37)</f>
        <v>-12.2</v>
      </c>
      <c r="J39" s="13">
        <f>SUM(K8:K37)</f>
        <v>-103</v>
      </c>
      <c r="K39" s="13">
        <f>AVERAGE(K8:K37)</f>
        <v>-3.433333333333333</v>
      </c>
      <c r="M39" s="13">
        <f>SUM(N8:N37)</f>
        <v>-469</v>
      </c>
      <c r="N39" s="13">
        <f>AVERAGE(N8:N37)</f>
        <v>-15.633333333333333</v>
      </c>
      <c r="O39" s="13">
        <f>SUM(P8:P37)</f>
        <v>1348</v>
      </c>
      <c r="P39" s="13">
        <f>AVERAGE(P8:P37)</f>
        <v>44.93333333333333</v>
      </c>
      <c r="Q39" s="13">
        <f>O37</f>
        <v>-1681</v>
      </c>
    </row>
    <row r="40" spans="4:18" ht="12.75">
      <c r="D40" s="14">
        <v>41426</v>
      </c>
      <c r="E40" s="19">
        <f>F40/9.81</f>
        <v>133.53720693170234</v>
      </c>
      <c r="F40" s="10">
        <v>1310</v>
      </c>
      <c r="G40" s="10">
        <f>F40/30</f>
        <v>43.666666666666664</v>
      </c>
      <c r="H40" s="10">
        <v>-346</v>
      </c>
      <c r="I40" s="20">
        <f>H40/30</f>
        <v>-11.533333333333333</v>
      </c>
      <c r="J40" s="10">
        <v>-148</v>
      </c>
      <c r="K40" s="22">
        <f>J40/30</f>
        <v>-4.933333333333334</v>
      </c>
      <c r="L40" s="41">
        <v>81</v>
      </c>
      <c r="M40" s="10">
        <f>IF(F40=0,"-",H40+J40)</f>
        <v>-494</v>
      </c>
      <c r="N40" s="22">
        <f>M40/30</f>
        <v>-16.466666666666665</v>
      </c>
      <c r="O40" s="10">
        <f>IF(F40=0,"-",F40-M40)</f>
        <v>1804</v>
      </c>
      <c r="P40" s="22">
        <f>O40/30</f>
        <v>60.13333333333333</v>
      </c>
      <c r="Q40" s="10">
        <v>-3363</v>
      </c>
      <c r="R40" s="15"/>
    </row>
    <row r="41" spans="3:17" ht="12.75">
      <c r="C41" s="17"/>
      <c r="D41" s="14">
        <v>41791</v>
      </c>
      <c r="E41" s="19">
        <f>F41/9.81</f>
        <v>160.65239551478084</v>
      </c>
      <c r="F41" s="10">
        <v>1576</v>
      </c>
      <c r="G41" s="10">
        <f aca="true" t="shared" si="11" ref="G41:I42">F41/30</f>
        <v>52.53333333333333</v>
      </c>
      <c r="H41" s="10">
        <v>-348</v>
      </c>
      <c r="I41" s="20">
        <f t="shared" si="11"/>
        <v>-11.6</v>
      </c>
      <c r="J41" s="10">
        <v>-239</v>
      </c>
      <c r="K41" s="22">
        <f>J41/30</f>
        <v>-7.966666666666667</v>
      </c>
      <c r="L41" s="48">
        <v>88</v>
      </c>
      <c r="M41" s="10">
        <f>IF(F41=0,"-",H41+J41)</f>
        <v>-587</v>
      </c>
      <c r="N41" s="22">
        <f>M41/30</f>
        <v>-19.566666666666666</v>
      </c>
      <c r="O41" s="10">
        <f>IF(F41=0,"-",F41-M41)</f>
        <v>2163</v>
      </c>
      <c r="P41" s="22">
        <f>O41/30</f>
        <v>72.1</v>
      </c>
      <c r="Q41" s="10">
        <v>-856</v>
      </c>
    </row>
    <row r="42" spans="4:17" ht="12.75">
      <c r="D42" s="14">
        <v>42156</v>
      </c>
      <c r="E42" s="19">
        <f>F42/9.81</f>
        <v>185.21916411824668</v>
      </c>
      <c r="F42" s="10">
        <v>1817</v>
      </c>
      <c r="G42" s="10">
        <f t="shared" si="11"/>
        <v>60.56666666666667</v>
      </c>
      <c r="H42" s="16">
        <v>-366</v>
      </c>
      <c r="I42" s="20">
        <f t="shared" si="11"/>
        <v>-12.2</v>
      </c>
      <c r="J42" s="16">
        <v>-103</v>
      </c>
      <c r="K42" s="22">
        <f>J42/30</f>
        <v>-3.433333333333333</v>
      </c>
      <c r="L42" s="48">
        <v>88</v>
      </c>
      <c r="M42" s="10">
        <f>IF(F42=0,"-",H42+J42)</f>
        <v>-469</v>
      </c>
      <c r="N42" s="22">
        <f>M42/30</f>
        <v>-15.633333333333333</v>
      </c>
      <c r="O42" s="10">
        <f>IF(F42=0,"-",F42-M42)</f>
        <v>2286</v>
      </c>
      <c r="P42" s="22">
        <f>O42/30</f>
        <v>76.2</v>
      </c>
      <c r="Q42" s="15">
        <f>Q39</f>
        <v>-1681</v>
      </c>
    </row>
    <row r="43" spans="4:18" ht="12.75">
      <c r="D43" s="14"/>
      <c r="H43" s="16"/>
      <c r="I43" s="16"/>
      <c r="J43" s="16"/>
      <c r="K43" s="16"/>
      <c r="L43" s="16" t="s">
        <v>63</v>
      </c>
      <c r="N43" s="16"/>
      <c r="P43" s="16"/>
      <c r="R43" s="16"/>
    </row>
    <row r="44" spans="4:12" ht="12.75">
      <c r="D44" s="14"/>
      <c r="H44" s="17"/>
      <c r="I44" s="17"/>
      <c r="J44" s="17"/>
      <c r="K44" s="17"/>
      <c r="L44" s="17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  <row r="50" ht="12.75">
      <c r="D50" s="14"/>
    </row>
    <row r="51" ht="12.75">
      <c r="D51" s="14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8" spans="4:15" ht="12.75">
      <c r="D58" s="10" t="s">
        <v>47</v>
      </c>
      <c r="I58" s="17" t="s">
        <v>48</v>
      </c>
      <c r="J58" s="17"/>
      <c r="K58" s="17"/>
      <c r="L58" s="17"/>
      <c r="M58" s="17"/>
      <c r="N58" s="17"/>
      <c r="O58" s="17"/>
    </row>
    <row r="59" spans="4:15" ht="12.75">
      <c r="D59" s="10" t="s">
        <v>49</v>
      </c>
      <c r="I59" s="17" t="s">
        <v>50</v>
      </c>
      <c r="J59" s="17"/>
      <c r="K59" s="17"/>
      <c r="L59" s="17"/>
      <c r="M59" s="17"/>
      <c r="N59" s="17"/>
      <c r="O59" s="17"/>
    </row>
  </sheetData>
  <sheetProtection/>
  <mergeCells count="20">
    <mergeCell ref="H5:I5"/>
    <mergeCell ref="I6:I7"/>
    <mergeCell ref="F4:G4"/>
    <mergeCell ref="F5:G5"/>
    <mergeCell ref="G6:G7"/>
    <mergeCell ref="B5:B6"/>
    <mergeCell ref="C4:E4"/>
    <mergeCell ref="E5:E6"/>
    <mergeCell ref="D5:D6"/>
    <mergeCell ref="C5:C6"/>
    <mergeCell ref="Q5:Q7"/>
    <mergeCell ref="O4:Q4"/>
    <mergeCell ref="J5:L5"/>
    <mergeCell ref="H4:N4"/>
    <mergeCell ref="L6:L7"/>
    <mergeCell ref="K6:K7"/>
    <mergeCell ref="P5:P7"/>
    <mergeCell ref="O5:O6"/>
    <mergeCell ref="N6:N7"/>
    <mergeCell ref="M5:N5"/>
  </mergeCells>
  <hyperlinks>
    <hyperlink ref="I59:O59" r:id="rId1" display="http://www.bdpv.fr/fiche_utilisateur.php?util=blabrique"/>
    <hyperlink ref="I58:O58" r:id="rId2" display="http://www.retrouversonnord.be/autarcie.ht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8"/>
  <sheetViews>
    <sheetView zoomScale="75" zoomScaleNormal="75" zoomScalePageLayoutView="0" workbookViewId="0" topLeftCell="A1">
      <pane ySplit="7" topLeftCell="BM8" activePane="bottomLeft" state="frozen"/>
      <selection pane="topLeft" activeCell="S5" sqref="S5"/>
      <selection pane="bottomLeft" activeCell="F37" sqref="F37"/>
    </sheetView>
  </sheetViews>
  <sheetFormatPr defaultColWidth="14.421875" defaultRowHeight="15"/>
  <cols>
    <col min="1" max="1" width="11.7109375" style="29" customWidth="1"/>
    <col min="2" max="2" width="5.7109375" style="33" customWidth="1"/>
    <col min="3" max="3" width="11.7109375" style="29" customWidth="1"/>
    <col min="4" max="5" width="9.7109375" style="29" customWidth="1"/>
    <col min="6" max="6" width="7.8515625" style="29" customWidth="1"/>
    <col min="7" max="7" width="4.7109375" style="29" customWidth="1"/>
    <col min="8" max="8" width="6.7109375" style="29" customWidth="1"/>
    <col min="9" max="9" width="7.00390625" style="29" customWidth="1"/>
    <col min="10" max="10" width="9.7109375" style="29" customWidth="1"/>
    <col min="11" max="11" width="4.7109375" style="29" customWidth="1"/>
    <col min="12" max="12" width="8.421875" style="29" customWidth="1"/>
    <col min="13" max="13" width="6.7109375" style="29" customWidth="1"/>
    <col min="14" max="14" width="5.7109375" style="29" customWidth="1"/>
    <col min="15" max="15" width="7.8515625" style="29" customWidth="1"/>
    <col min="16" max="16" width="4.57421875" style="29" customWidth="1"/>
    <col min="17" max="17" width="7.140625" style="29" customWidth="1"/>
    <col min="18" max="16384" width="14.421875" style="29" customWidth="1"/>
  </cols>
  <sheetData>
    <row r="1" ht="8.25" customHeight="1" thickBot="1"/>
    <row r="2" spans="2:6" ht="13.5" thickBot="1">
      <c r="B2" s="23" t="s">
        <v>0</v>
      </c>
      <c r="C2" s="36"/>
      <c r="F2" s="29" t="s">
        <v>42</v>
      </c>
    </row>
    <row r="4" spans="3:17" s="24" customFormat="1" ht="49.5" customHeight="1">
      <c r="C4" s="51" t="s">
        <v>5</v>
      </c>
      <c r="D4" s="52"/>
      <c r="E4" s="53"/>
      <c r="F4" s="54" t="s">
        <v>7</v>
      </c>
      <c r="G4" s="54"/>
      <c r="H4" s="51" t="s">
        <v>4</v>
      </c>
      <c r="I4" s="52"/>
      <c r="J4" s="52"/>
      <c r="K4" s="52"/>
      <c r="L4" s="52"/>
      <c r="M4" s="52"/>
      <c r="N4" s="53"/>
      <c r="O4" s="51" t="s">
        <v>6</v>
      </c>
      <c r="P4" s="52"/>
      <c r="Q4" s="52"/>
    </row>
    <row r="5" spans="2:17" s="24" customFormat="1" ht="87" customHeight="1">
      <c r="B5" s="49" t="s">
        <v>2</v>
      </c>
      <c r="C5" s="49" t="s">
        <v>20</v>
      </c>
      <c r="D5" s="49" t="s">
        <v>18</v>
      </c>
      <c r="E5" s="49" t="s">
        <v>19</v>
      </c>
      <c r="F5" s="56" t="s">
        <v>21</v>
      </c>
      <c r="G5" s="57"/>
      <c r="H5" s="56" t="s">
        <v>23</v>
      </c>
      <c r="I5" s="57"/>
      <c r="J5" s="51" t="s">
        <v>22</v>
      </c>
      <c r="K5" s="52"/>
      <c r="L5" s="53"/>
      <c r="M5" s="51" t="s">
        <v>24</v>
      </c>
      <c r="N5" s="53"/>
      <c r="O5" s="55" t="s">
        <v>16</v>
      </c>
      <c r="P5" s="55" t="s">
        <v>30</v>
      </c>
      <c r="Q5" s="55" t="s">
        <v>16</v>
      </c>
    </row>
    <row r="6" spans="2:17" s="24" customFormat="1" ht="38.25">
      <c r="B6" s="50"/>
      <c r="C6" s="50"/>
      <c r="D6" s="50"/>
      <c r="E6" s="50"/>
      <c r="F6" s="25" t="s">
        <v>14</v>
      </c>
      <c r="G6" s="54" t="s">
        <v>11</v>
      </c>
      <c r="H6" s="25" t="s">
        <v>12</v>
      </c>
      <c r="I6" s="54" t="s">
        <v>13</v>
      </c>
      <c r="J6" s="25" t="s">
        <v>60</v>
      </c>
      <c r="K6" s="54" t="s">
        <v>13</v>
      </c>
      <c r="L6" s="49" t="s">
        <v>10</v>
      </c>
      <c r="M6" s="25" t="s">
        <v>10</v>
      </c>
      <c r="N6" s="54" t="s">
        <v>9</v>
      </c>
      <c r="O6" s="50"/>
      <c r="P6" s="55"/>
      <c r="Q6" s="55"/>
    </row>
    <row r="7" spans="2:17" s="26" customFormat="1" ht="25.5">
      <c r="B7" s="27" t="s">
        <v>52</v>
      </c>
      <c r="C7" s="1" t="s">
        <v>46</v>
      </c>
      <c r="D7" s="1" t="s">
        <v>46</v>
      </c>
      <c r="E7" s="1" t="s">
        <v>46</v>
      </c>
      <c r="F7" s="28" t="e">
        <f>D7+E7</f>
        <v>#VALUE!</v>
      </c>
      <c r="G7" s="54"/>
      <c r="H7" s="1" t="s">
        <v>46</v>
      </c>
      <c r="I7" s="54"/>
      <c r="J7" s="1" t="s">
        <v>46</v>
      </c>
      <c r="K7" s="54"/>
      <c r="L7" s="50"/>
      <c r="M7" s="1" t="s">
        <v>46</v>
      </c>
      <c r="N7" s="54"/>
      <c r="O7" s="28" t="s">
        <v>46</v>
      </c>
      <c r="P7" s="50"/>
      <c r="Q7" s="50"/>
    </row>
    <row r="8" spans="2:17" ht="12.75">
      <c r="B8" s="30">
        <v>1</v>
      </c>
      <c r="C8" s="31"/>
      <c r="D8" s="31"/>
      <c r="E8" s="31"/>
      <c r="F8" s="31">
        <f>D8+E8</f>
        <v>0</v>
      </c>
      <c r="G8" s="31" t="str">
        <f>IF(C8=0,"-",F8-F7)</f>
        <v>-</v>
      </c>
      <c r="H8" s="31" t="str">
        <f>IF(C8=0,"-",I8)</f>
        <v>-</v>
      </c>
      <c r="I8" s="31" t="str">
        <f>IF(C8=0,"-",-(G8-P8+K8))</f>
        <v>-</v>
      </c>
      <c r="J8" s="31"/>
      <c r="K8" s="31" t="str">
        <f>IF(C8=0,"-",J8-J7)</f>
        <v>-</v>
      </c>
      <c r="L8" s="31" t="str">
        <f>IF(C8=0,"-",K8)</f>
        <v>-</v>
      </c>
      <c r="M8" s="31" t="str">
        <f>IF(C8=0,"-",N8)</f>
        <v>-</v>
      </c>
      <c r="N8" s="31" t="str">
        <f aca="true" t="shared" si="0" ref="N8:N36">IF(C8=0,"-",I8+K8)</f>
        <v>-</v>
      </c>
      <c r="O8" s="31" t="str">
        <f aca="true" t="shared" si="1" ref="O8:O36">IF(C8=0,"-",O7+P8)</f>
        <v>-</v>
      </c>
      <c r="P8" s="31" t="str">
        <f>IF(C8=0,"-",C8-C7)</f>
        <v>-</v>
      </c>
      <c r="Q8" s="31" t="str">
        <f>IF(C8=0,"-",P8)</f>
        <v>-</v>
      </c>
    </row>
    <row r="9" spans="2:17" ht="12.75">
      <c r="B9" s="30">
        <v>2</v>
      </c>
      <c r="C9" s="31"/>
      <c r="D9" s="31"/>
      <c r="E9" s="31"/>
      <c r="F9" s="31">
        <f aca="true" t="shared" si="2" ref="F9:F36">D9+E9</f>
        <v>0</v>
      </c>
      <c r="G9" s="31" t="str">
        <f aca="true" t="shared" si="3" ref="G9:G36">IF(C9=0,"-",F9-F8)</f>
        <v>-</v>
      </c>
      <c r="H9" s="31" t="str">
        <f>IF(C9=0,"-",H8+I9)</f>
        <v>-</v>
      </c>
      <c r="I9" s="31" t="str">
        <f aca="true" t="shared" si="4" ref="I9:I36">IF(C9=0,"-",-(G9-P9+K9))</f>
        <v>-</v>
      </c>
      <c r="J9" s="31"/>
      <c r="K9" s="31" t="str">
        <f aca="true" t="shared" si="5" ref="K9:K36">IF(C9=0,"-",J9-J8)</f>
        <v>-</v>
      </c>
      <c r="L9" s="31" t="str">
        <f aca="true" t="shared" si="6" ref="L9:L36">IF(C9=0,"-",K9+L8)</f>
        <v>-</v>
      </c>
      <c r="M9" s="31" t="str">
        <f aca="true" t="shared" si="7" ref="M9:M36">IF(C9=0,"-",M8+N9)</f>
        <v>-</v>
      </c>
      <c r="N9" s="31" t="str">
        <f t="shared" si="0"/>
        <v>-</v>
      </c>
      <c r="O9" s="31" t="str">
        <f t="shared" si="1"/>
        <v>-</v>
      </c>
      <c r="P9" s="31" t="str">
        <f aca="true" t="shared" si="8" ref="P9:P36">IF(C9=0,"-",C9-C8)</f>
        <v>-</v>
      </c>
      <c r="Q9" s="31" t="str">
        <f>IF(C9=0,"-",P9+Q8)</f>
        <v>-</v>
      </c>
    </row>
    <row r="10" spans="2:17" ht="12.75">
      <c r="B10" s="30">
        <v>3</v>
      </c>
      <c r="C10" s="31"/>
      <c r="D10" s="31"/>
      <c r="E10" s="31"/>
      <c r="F10" s="31">
        <f t="shared" si="2"/>
        <v>0</v>
      </c>
      <c r="G10" s="31" t="str">
        <f t="shared" si="3"/>
        <v>-</v>
      </c>
      <c r="H10" s="31" t="str">
        <f aca="true" t="shared" si="9" ref="H10:H36">IF(C10=0,"-",H9+I10)</f>
        <v>-</v>
      </c>
      <c r="I10" s="31" t="str">
        <f t="shared" si="4"/>
        <v>-</v>
      </c>
      <c r="J10" s="31"/>
      <c r="K10" s="31" t="str">
        <f t="shared" si="5"/>
        <v>-</v>
      </c>
      <c r="L10" s="31" t="str">
        <f t="shared" si="6"/>
        <v>-</v>
      </c>
      <c r="M10" s="31" t="str">
        <f t="shared" si="7"/>
        <v>-</v>
      </c>
      <c r="N10" s="31" t="str">
        <f t="shared" si="0"/>
        <v>-</v>
      </c>
      <c r="O10" s="31" t="str">
        <f t="shared" si="1"/>
        <v>-</v>
      </c>
      <c r="P10" s="31" t="str">
        <f t="shared" si="8"/>
        <v>-</v>
      </c>
      <c r="Q10" s="31" t="str">
        <f aca="true" t="shared" si="10" ref="Q10:Q36">IF(C10=0,"-",P10+Q9)</f>
        <v>-</v>
      </c>
    </row>
    <row r="11" spans="2:17" ht="12.75">
      <c r="B11" s="30">
        <v>4</v>
      </c>
      <c r="C11" s="31"/>
      <c r="D11" s="31"/>
      <c r="E11" s="31"/>
      <c r="F11" s="31">
        <f t="shared" si="2"/>
        <v>0</v>
      </c>
      <c r="G11" s="31" t="str">
        <f t="shared" si="3"/>
        <v>-</v>
      </c>
      <c r="H11" s="31" t="str">
        <f t="shared" si="9"/>
        <v>-</v>
      </c>
      <c r="I11" s="31" t="str">
        <f t="shared" si="4"/>
        <v>-</v>
      </c>
      <c r="J11" s="31"/>
      <c r="K11" s="31" t="str">
        <f t="shared" si="5"/>
        <v>-</v>
      </c>
      <c r="L11" s="31" t="str">
        <f t="shared" si="6"/>
        <v>-</v>
      </c>
      <c r="M11" s="31" t="str">
        <f t="shared" si="7"/>
        <v>-</v>
      </c>
      <c r="N11" s="31" t="str">
        <f t="shared" si="0"/>
        <v>-</v>
      </c>
      <c r="O11" s="31" t="str">
        <f t="shared" si="1"/>
        <v>-</v>
      </c>
      <c r="P11" s="31" t="str">
        <f t="shared" si="8"/>
        <v>-</v>
      </c>
      <c r="Q11" s="31" t="str">
        <f t="shared" si="10"/>
        <v>-</v>
      </c>
    </row>
    <row r="12" spans="2:17" ht="12.75">
      <c r="B12" s="30">
        <v>5</v>
      </c>
      <c r="C12" s="31"/>
      <c r="D12" s="31"/>
      <c r="E12" s="31"/>
      <c r="F12" s="31">
        <f t="shared" si="2"/>
        <v>0</v>
      </c>
      <c r="G12" s="31" t="str">
        <f t="shared" si="3"/>
        <v>-</v>
      </c>
      <c r="H12" s="31" t="str">
        <f t="shared" si="9"/>
        <v>-</v>
      </c>
      <c r="I12" s="31" t="str">
        <f t="shared" si="4"/>
        <v>-</v>
      </c>
      <c r="J12" s="31"/>
      <c r="K12" s="31" t="str">
        <f t="shared" si="5"/>
        <v>-</v>
      </c>
      <c r="L12" s="31" t="str">
        <f t="shared" si="6"/>
        <v>-</v>
      </c>
      <c r="M12" s="31" t="str">
        <f t="shared" si="7"/>
        <v>-</v>
      </c>
      <c r="N12" s="31" t="str">
        <f t="shared" si="0"/>
        <v>-</v>
      </c>
      <c r="O12" s="31" t="str">
        <f t="shared" si="1"/>
        <v>-</v>
      </c>
      <c r="P12" s="31" t="str">
        <f t="shared" si="8"/>
        <v>-</v>
      </c>
      <c r="Q12" s="31" t="str">
        <f t="shared" si="10"/>
        <v>-</v>
      </c>
    </row>
    <row r="13" spans="2:17" ht="12.75">
      <c r="B13" s="30">
        <v>6</v>
      </c>
      <c r="C13" s="31"/>
      <c r="D13" s="31"/>
      <c r="E13" s="31"/>
      <c r="F13" s="31">
        <f t="shared" si="2"/>
        <v>0</v>
      </c>
      <c r="G13" s="31" t="str">
        <f t="shared" si="3"/>
        <v>-</v>
      </c>
      <c r="H13" s="31" t="str">
        <f t="shared" si="9"/>
        <v>-</v>
      </c>
      <c r="I13" s="31" t="str">
        <f t="shared" si="4"/>
        <v>-</v>
      </c>
      <c r="J13" s="31"/>
      <c r="K13" s="31" t="str">
        <f t="shared" si="5"/>
        <v>-</v>
      </c>
      <c r="L13" s="31" t="str">
        <f t="shared" si="6"/>
        <v>-</v>
      </c>
      <c r="M13" s="31" t="str">
        <f t="shared" si="7"/>
        <v>-</v>
      </c>
      <c r="N13" s="31" t="str">
        <f t="shared" si="0"/>
        <v>-</v>
      </c>
      <c r="O13" s="31" t="str">
        <f t="shared" si="1"/>
        <v>-</v>
      </c>
      <c r="P13" s="31" t="str">
        <f t="shared" si="8"/>
        <v>-</v>
      </c>
      <c r="Q13" s="31" t="str">
        <f t="shared" si="10"/>
        <v>-</v>
      </c>
    </row>
    <row r="14" spans="2:17" ht="12.75">
      <c r="B14" s="30">
        <v>7</v>
      </c>
      <c r="C14" s="31"/>
      <c r="D14" s="31"/>
      <c r="E14" s="31"/>
      <c r="F14" s="31">
        <f t="shared" si="2"/>
        <v>0</v>
      </c>
      <c r="G14" s="31" t="str">
        <f t="shared" si="3"/>
        <v>-</v>
      </c>
      <c r="H14" s="31" t="str">
        <f t="shared" si="9"/>
        <v>-</v>
      </c>
      <c r="I14" s="31" t="str">
        <f t="shared" si="4"/>
        <v>-</v>
      </c>
      <c r="J14" s="31"/>
      <c r="K14" s="31" t="str">
        <f t="shared" si="5"/>
        <v>-</v>
      </c>
      <c r="L14" s="31" t="str">
        <f t="shared" si="6"/>
        <v>-</v>
      </c>
      <c r="M14" s="31" t="str">
        <f t="shared" si="7"/>
        <v>-</v>
      </c>
      <c r="N14" s="31" t="str">
        <f t="shared" si="0"/>
        <v>-</v>
      </c>
      <c r="O14" s="31" t="str">
        <f t="shared" si="1"/>
        <v>-</v>
      </c>
      <c r="P14" s="31" t="str">
        <f t="shared" si="8"/>
        <v>-</v>
      </c>
      <c r="Q14" s="31" t="str">
        <f t="shared" si="10"/>
        <v>-</v>
      </c>
    </row>
    <row r="15" spans="2:17" ht="12.75">
      <c r="B15" s="30">
        <v>8</v>
      </c>
      <c r="C15" s="31"/>
      <c r="D15" s="31"/>
      <c r="E15" s="31"/>
      <c r="F15" s="31">
        <f t="shared" si="2"/>
        <v>0</v>
      </c>
      <c r="G15" s="31" t="str">
        <f t="shared" si="3"/>
        <v>-</v>
      </c>
      <c r="H15" s="31" t="str">
        <f t="shared" si="9"/>
        <v>-</v>
      </c>
      <c r="I15" s="31" t="str">
        <f t="shared" si="4"/>
        <v>-</v>
      </c>
      <c r="J15" s="31"/>
      <c r="K15" s="31" t="str">
        <f t="shared" si="5"/>
        <v>-</v>
      </c>
      <c r="L15" s="31" t="str">
        <f t="shared" si="6"/>
        <v>-</v>
      </c>
      <c r="M15" s="31" t="str">
        <f t="shared" si="7"/>
        <v>-</v>
      </c>
      <c r="N15" s="31" t="str">
        <f t="shared" si="0"/>
        <v>-</v>
      </c>
      <c r="O15" s="31" t="str">
        <f t="shared" si="1"/>
        <v>-</v>
      </c>
      <c r="P15" s="31" t="str">
        <f t="shared" si="8"/>
        <v>-</v>
      </c>
      <c r="Q15" s="31" t="str">
        <f t="shared" si="10"/>
        <v>-</v>
      </c>
    </row>
    <row r="16" spans="2:17" ht="12.75">
      <c r="B16" s="30">
        <v>9</v>
      </c>
      <c r="C16" s="31"/>
      <c r="D16" s="31"/>
      <c r="E16" s="31"/>
      <c r="F16" s="31">
        <f t="shared" si="2"/>
        <v>0</v>
      </c>
      <c r="G16" s="31" t="str">
        <f t="shared" si="3"/>
        <v>-</v>
      </c>
      <c r="H16" s="31" t="str">
        <f t="shared" si="9"/>
        <v>-</v>
      </c>
      <c r="I16" s="31" t="str">
        <f t="shared" si="4"/>
        <v>-</v>
      </c>
      <c r="J16" s="31"/>
      <c r="K16" s="31" t="str">
        <f t="shared" si="5"/>
        <v>-</v>
      </c>
      <c r="L16" s="31" t="str">
        <f t="shared" si="6"/>
        <v>-</v>
      </c>
      <c r="M16" s="31" t="str">
        <f t="shared" si="7"/>
        <v>-</v>
      </c>
      <c r="N16" s="31" t="str">
        <f t="shared" si="0"/>
        <v>-</v>
      </c>
      <c r="O16" s="31" t="str">
        <f t="shared" si="1"/>
        <v>-</v>
      </c>
      <c r="P16" s="31" t="str">
        <f t="shared" si="8"/>
        <v>-</v>
      </c>
      <c r="Q16" s="31" t="str">
        <f t="shared" si="10"/>
        <v>-</v>
      </c>
    </row>
    <row r="17" spans="2:17" ht="12.75">
      <c r="B17" s="30">
        <v>10</v>
      </c>
      <c r="C17" s="31"/>
      <c r="D17" s="31"/>
      <c r="E17" s="31"/>
      <c r="F17" s="31">
        <f t="shared" si="2"/>
        <v>0</v>
      </c>
      <c r="G17" s="31" t="str">
        <f t="shared" si="3"/>
        <v>-</v>
      </c>
      <c r="H17" s="31" t="str">
        <f t="shared" si="9"/>
        <v>-</v>
      </c>
      <c r="I17" s="31" t="str">
        <f t="shared" si="4"/>
        <v>-</v>
      </c>
      <c r="J17" s="31"/>
      <c r="K17" s="31" t="str">
        <f t="shared" si="5"/>
        <v>-</v>
      </c>
      <c r="L17" s="31" t="str">
        <f t="shared" si="6"/>
        <v>-</v>
      </c>
      <c r="M17" s="31" t="str">
        <f t="shared" si="7"/>
        <v>-</v>
      </c>
      <c r="N17" s="31" t="str">
        <f t="shared" si="0"/>
        <v>-</v>
      </c>
      <c r="O17" s="31" t="str">
        <f t="shared" si="1"/>
        <v>-</v>
      </c>
      <c r="P17" s="31" t="str">
        <f t="shared" si="8"/>
        <v>-</v>
      </c>
      <c r="Q17" s="31" t="str">
        <f t="shared" si="10"/>
        <v>-</v>
      </c>
    </row>
    <row r="18" spans="2:17" ht="12.75">
      <c r="B18" s="30">
        <v>11</v>
      </c>
      <c r="C18" s="31"/>
      <c r="D18" s="31"/>
      <c r="E18" s="31"/>
      <c r="F18" s="31">
        <f t="shared" si="2"/>
        <v>0</v>
      </c>
      <c r="G18" s="31" t="str">
        <f t="shared" si="3"/>
        <v>-</v>
      </c>
      <c r="H18" s="31" t="str">
        <f t="shared" si="9"/>
        <v>-</v>
      </c>
      <c r="I18" s="31" t="str">
        <f t="shared" si="4"/>
        <v>-</v>
      </c>
      <c r="J18" s="31"/>
      <c r="K18" s="31" t="str">
        <f t="shared" si="5"/>
        <v>-</v>
      </c>
      <c r="L18" s="31" t="str">
        <f t="shared" si="6"/>
        <v>-</v>
      </c>
      <c r="M18" s="31" t="str">
        <f t="shared" si="7"/>
        <v>-</v>
      </c>
      <c r="N18" s="31" t="str">
        <f t="shared" si="0"/>
        <v>-</v>
      </c>
      <c r="O18" s="31" t="str">
        <f t="shared" si="1"/>
        <v>-</v>
      </c>
      <c r="P18" s="31" t="str">
        <f t="shared" si="8"/>
        <v>-</v>
      </c>
      <c r="Q18" s="31" t="str">
        <f t="shared" si="10"/>
        <v>-</v>
      </c>
    </row>
    <row r="19" spans="2:17" ht="12.75">
      <c r="B19" s="30">
        <v>12</v>
      </c>
      <c r="C19" s="31"/>
      <c r="D19" s="31"/>
      <c r="E19" s="31"/>
      <c r="F19" s="31">
        <f t="shared" si="2"/>
        <v>0</v>
      </c>
      <c r="G19" s="31" t="str">
        <f t="shared" si="3"/>
        <v>-</v>
      </c>
      <c r="H19" s="31" t="str">
        <f t="shared" si="9"/>
        <v>-</v>
      </c>
      <c r="I19" s="31" t="str">
        <f t="shared" si="4"/>
        <v>-</v>
      </c>
      <c r="J19" s="31"/>
      <c r="K19" s="31" t="str">
        <f t="shared" si="5"/>
        <v>-</v>
      </c>
      <c r="L19" s="31" t="str">
        <f t="shared" si="6"/>
        <v>-</v>
      </c>
      <c r="M19" s="31" t="str">
        <f t="shared" si="7"/>
        <v>-</v>
      </c>
      <c r="N19" s="31" t="str">
        <f t="shared" si="0"/>
        <v>-</v>
      </c>
      <c r="O19" s="31" t="str">
        <f t="shared" si="1"/>
        <v>-</v>
      </c>
      <c r="P19" s="31" t="str">
        <f t="shared" si="8"/>
        <v>-</v>
      </c>
      <c r="Q19" s="31" t="str">
        <f t="shared" si="10"/>
        <v>-</v>
      </c>
    </row>
    <row r="20" spans="2:17" ht="12.75">
      <c r="B20" s="30">
        <v>13</v>
      </c>
      <c r="C20" s="31"/>
      <c r="D20" s="31"/>
      <c r="E20" s="31"/>
      <c r="F20" s="31">
        <f t="shared" si="2"/>
        <v>0</v>
      </c>
      <c r="G20" s="31" t="str">
        <f t="shared" si="3"/>
        <v>-</v>
      </c>
      <c r="H20" s="31" t="str">
        <f t="shared" si="9"/>
        <v>-</v>
      </c>
      <c r="I20" s="31" t="str">
        <f t="shared" si="4"/>
        <v>-</v>
      </c>
      <c r="J20" s="31"/>
      <c r="K20" s="31" t="str">
        <f t="shared" si="5"/>
        <v>-</v>
      </c>
      <c r="L20" s="31" t="str">
        <f t="shared" si="6"/>
        <v>-</v>
      </c>
      <c r="M20" s="31" t="str">
        <f t="shared" si="7"/>
        <v>-</v>
      </c>
      <c r="N20" s="31" t="str">
        <f t="shared" si="0"/>
        <v>-</v>
      </c>
      <c r="O20" s="31" t="str">
        <f t="shared" si="1"/>
        <v>-</v>
      </c>
      <c r="P20" s="31" t="str">
        <f t="shared" si="8"/>
        <v>-</v>
      </c>
      <c r="Q20" s="31" t="str">
        <f t="shared" si="10"/>
        <v>-</v>
      </c>
    </row>
    <row r="21" spans="2:17" ht="12.75">
      <c r="B21" s="30">
        <v>14</v>
      </c>
      <c r="C21" s="31"/>
      <c r="D21" s="31"/>
      <c r="E21" s="31"/>
      <c r="F21" s="31">
        <f t="shared" si="2"/>
        <v>0</v>
      </c>
      <c r="G21" s="31" t="str">
        <f t="shared" si="3"/>
        <v>-</v>
      </c>
      <c r="H21" s="31" t="str">
        <f t="shared" si="9"/>
        <v>-</v>
      </c>
      <c r="I21" s="31" t="str">
        <f t="shared" si="4"/>
        <v>-</v>
      </c>
      <c r="J21" s="31"/>
      <c r="K21" s="31" t="str">
        <f t="shared" si="5"/>
        <v>-</v>
      </c>
      <c r="L21" s="31" t="str">
        <f t="shared" si="6"/>
        <v>-</v>
      </c>
      <c r="M21" s="31" t="str">
        <f t="shared" si="7"/>
        <v>-</v>
      </c>
      <c r="N21" s="31" t="str">
        <f t="shared" si="0"/>
        <v>-</v>
      </c>
      <c r="O21" s="31" t="str">
        <f t="shared" si="1"/>
        <v>-</v>
      </c>
      <c r="P21" s="31" t="str">
        <f t="shared" si="8"/>
        <v>-</v>
      </c>
      <c r="Q21" s="31" t="str">
        <f t="shared" si="10"/>
        <v>-</v>
      </c>
    </row>
    <row r="22" spans="2:17" ht="12.75">
      <c r="B22" s="30">
        <v>15</v>
      </c>
      <c r="C22" s="31"/>
      <c r="D22" s="31"/>
      <c r="E22" s="31"/>
      <c r="F22" s="31">
        <f t="shared" si="2"/>
        <v>0</v>
      </c>
      <c r="G22" s="31" t="str">
        <f t="shared" si="3"/>
        <v>-</v>
      </c>
      <c r="H22" s="31" t="str">
        <f t="shared" si="9"/>
        <v>-</v>
      </c>
      <c r="I22" s="31" t="str">
        <f t="shared" si="4"/>
        <v>-</v>
      </c>
      <c r="J22" s="31"/>
      <c r="K22" s="31" t="str">
        <f t="shared" si="5"/>
        <v>-</v>
      </c>
      <c r="L22" s="31" t="str">
        <f t="shared" si="6"/>
        <v>-</v>
      </c>
      <c r="M22" s="31" t="str">
        <f t="shared" si="7"/>
        <v>-</v>
      </c>
      <c r="N22" s="31" t="str">
        <f t="shared" si="0"/>
        <v>-</v>
      </c>
      <c r="O22" s="31" t="str">
        <f t="shared" si="1"/>
        <v>-</v>
      </c>
      <c r="P22" s="31" t="str">
        <f t="shared" si="8"/>
        <v>-</v>
      </c>
      <c r="Q22" s="31" t="str">
        <f t="shared" si="10"/>
        <v>-</v>
      </c>
    </row>
    <row r="23" spans="2:17" ht="12.75">
      <c r="B23" s="30">
        <v>16</v>
      </c>
      <c r="C23" s="31"/>
      <c r="D23" s="31"/>
      <c r="E23" s="31"/>
      <c r="F23" s="31">
        <f t="shared" si="2"/>
        <v>0</v>
      </c>
      <c r="G23" s="31" t="str">
        <f t="shared" si="3"/>
        <v>-</v>
      </c>
      <c r="H23" s="31" t="str">
        <f t="shared" si="9"/>
        <v>-</v>
      </c>
      <c r="I23" s="31" t="str">
        <f t="shared" si="4"/>
        <v>-</v>
      </c>
      <c r="J23" s="31"/>
      <c r="K23" s="31" t="str">
        <f t="shared" si="5"/>
        <v>-</v>
      </c>
      <c r="L23" s="31" t="str">
        <f t="shared" si="6"/>
        <v>-</v>
      </c>
      <c r="M23" s="31" t="str">
        <f t="shared" si="7"/>
        <v>-</v>
      </c>
      <c r="N23" s="31" t="str">
        <f t="shared" si="0"/>
        <v>-</v>
      </c>
      <c r="O23" s="31" t="str">
        <f t="shared" si="1"/>
        <v>-</v>
      </c>
      <c r="P23" s="31" t="str">
        <f t="shared" si="8"/>
        <v>-</v>
      </c>
      <c r="Q23" s="31" t="str">
        <f t="shared" si="10"/>
        <v>-</v>
      </c>
    </row>
    <row r="24" spans="2:17" ht="12.75">
      <c r="B24" s="30">
        <v>17</v>
      </c>
      <c r="C24" s="31"/>
      <c r="D24" s="31"/>
      <c r="E24" s="31"/>
      <c r="F24" s="31">
        <f t="shared" si="2"/>
        <v>0</v>
      </c>
      <c r="G24" s="31" t="str">
        <f t="shared" si="3"/>
        <v>-</v>
      </c>
      <c r="H24" s="31" t="str">
        <f t="shared" si="9"/>
        <v>-</v>
      </c>
      <c r="I24" s="31" t="str">
        <f t="shared" si="4"/>
        <v>-</v>
      </c>
      <c r="J24" s="31"/>
      <c r="K24" s="31" t="str">
        <f t="shared" si="5"/>
        <v>-</v>
      </c>
      <c r="L24" s="31" t="str">
        <f t="shared" si="6"/>
        <v>-</v>
      </c>
      <c r="M24" s="31" t="str">
        <f t="shared" si="7"/>
        <v>-</v>
      </c>
      <c r="N24" s="31" t="str">
        <f t="shared" si="0"/>
        <v>-</v>
      </c>
      <c r="O24" s="31" t="str">
        <f t="shared" si="1"/>
        <v>-</v>
      </c>
      <c r="P24" s="31" t="str">
        <f t="shared" si="8"/>
        <v>-</v>
      </c>
      <c r="Q24" s="31" t="str">
        <f t="shared" si="10"/>
        <v>-</v>
      </c>
    </row>
    <row r="25" spans="2:17" ht="12.75">
      <c r="B25" s="30">
        <v>18</v>
      </c>
      <c r="C25" s="31"/>
      <c r="D25" s="31"/>
      <c r="E25" s="31"/>
      <c r="F25" s="31">
        <f t="shared" si="2"/>
        <v>0</v>
      </c>
      <c r="G25" s="31" t="str">
        <f t="shared" si="3"/>
        <v>-</v>
      </c>
      <c r="H25" s="31" t="str">
        <f t="shared" si="9"/>
        <v>-</v>
      </c>
      <c r="I25" s="31" t="str">
        <f t="shared" si="4"/>
        <v>-</v>
      </c>
      <c r="J25" s="31"/>
      <c r="K25" s="31" t="str">
        <f t="shared" si="5"/>
        <v>-</v>
      </c>
      <c r="L25" s="31" t="str">
        <f t="shared" si="6"/>
        <v>-</v>
      </c>
      <c r="M25" s="31" t="str">
        <f t="shared" si="7"/>
        <v>-</v>
      </c>
      <c r="N25" s="31" t="str">
        <f t="shared" si="0"/>
        <v>-</v>
      </c>
      <c r="O25" s="31" t="str">
        <f t="shared" si="1"/>
        <v>-</v>
      </c>
      <c r="P25" s="31" t="str">
        <f t="shared" si="8"/>
        <v>-</v>
      </c>
      <c r="Q25" s="31" t="str">
        <f t="shared" si="10"/>
        <v>-</v>
      </c>
    </row>
    <row r="26" spans="2:17" ht="12.75">
      <c r="B26" s="30">
        <v>19</v>
      </c>
      <c r="C26" s="31"/>
      <c r="D26" s="31"/>
      <c r="E26" s="31"/>
      <c r="F26" s="31">
        <f t="shared" si="2"/>
        <v>0</v>
      </c>
      <c r="G26" s="31" t="str">
        <f t="shared" si="3"/>
        <v>-</v>
      </c>
      <c r="H26" s="31" t="str">
        <f t="shared" si="9"/>
        <v>-</v>
      </c>
      <c r="I26" s="31" t="str">
        <f t="shared" si="4"/>
        <v>-</v>
      </c>
      <c r="J26" s="31"/>
      <c r="K26" s="31" t="str">
        <f t="shared" si="5"/>
        <v>-</v>
      </c>
      <c r="L26" s="31" t="str">
        <f t="shared" si="6"/>
        <v>-</v>
      </c>
      <c r="M26" s="31" t="str">
        <f t="shared" si="7"/>
        <v>-</v>
      </c>
      <c r="N26" s="31" t="str">
        <f t="shared" si="0"/>
        <v>-</v>
      </c>
      <c r="O26" s="31" t="str">
        <f t="shared" si="1"/>
        <v>-</v>
      </c>
      <c r="P26" s="31" t="str">
        <f t="shared" si="8"/>
        <v>-</v>
      </c>
      <c r="Q26" s="31" t="str">
        <f t="shared" si="10"/>
        <v>-</v>
      </c>
    </row>
    <row r="27" spans="2:17" ht="12.75">
      <c r="B27" s="30">
        <v>20</v>
      </c>
      <c r="C27" s="31"/>
      <c r="D27" s="31"/>
      <c r="E27" s="31"/>
      <c r="F27" s="31">
        <f t="shared" si="2"/>
        <v>0</v>
      </c>
      <c r="G27" s="31" t="str">
        <f t="shared" si="3"/>
        <v>-</v>
      </c>
      <c r="H27" s="31" t="str">
        <f t="shared" si="9"/>
        <v>-</v>
      </c>
      <c r="I27" s="31" t="str">
        <f t="shared" si="4"/>
        <v>-</v>
      </c>
      <c r="J27" s="31"/>
      <c r="K27" s="31" t="str">
        <f t="shared" si="5"/>
        <v>-</v>
      </c>
      <c r="L27" s="31" t="str">
        <f t="shared" si="6"/>
        <v>-</v>
      </c>
      <c r="M27" s="31" t="str">
        <f t="shared" si="7"/>
        <v>-</v>
      </c>
      <c r="N27" s="31" t="str">
        <f t="shared" si="0"/>
        <v>-</v>
      </c>
      <c r="O27" s="31" t="str">
        <f t="shared" si="1"/>
        <v>-</v>
      </c>
      <c r="P27" s="31" t="str">
        <f t="shared" si="8"/>
        <v>-</v>
      </c>
      <c r="Q27" s="31" t="str">
        <f t="shared" si="10"/>
        <v>-</v>
      </c>
    </row>
    <row r="28" spans="2:17" ht="12.75">
      <c r="B28" s="30">
        <v>21</v>
      </c>
      <c r="C28" s="31"/>
      <c r="D28" s="31"/>
      <c r="E28" s="31"/>
      <c r="F28" s="31">
        <f t="shared" si="2"/>
        <v>0</v>
      </c>
      <c r="G28" s="31" t="str">
        <f t="shared" si="3"/>
        <v>-</v>
      </c>
      <c r="H28" s="31" t="str">
        <f t="shared" si="9"/>
        <v>-</v>
      </c>
      <c r="I28" s="31" t="str">
        <f t="shared" si="4"/>
        <v>-</v>
      </c>
      <c r="J28" s="31"/>
      <c r="K28" s="31" t="str">
        <f t="shared" si="5"/>
        <v>-</v>
      </c>
      <c r="L28" s="31" t="str">
        <f t="shared" si="6"/>
        <v>-</v>
      </c>
      <c r="M28" s="31" t="str">
        <f t="shared" si="7"/>
        <v>-</v>
      </c>
      <c r="N28" s="31" t="str">
        <f t="shared" si="0"/>
        <v>-</v>
      </c>
      <c r="O28" s="31" t="str">
        <f t="shared" si="1"/>
        <v>-</v>
      </c>
      <c r="P28" s="31" t="str">
        <f t="shared" si="8"/>
        <v>-</v>
      </c>
      <c r="Q28" s="31" t="str">
        <f t="shared" si="10"/>
        <v>-</v>
      </c>
    </row>
    <row r="29" spans="2:17" ht="12.75">
      <c r="B29" s="30">
        <v>22</v>
      </c>
      <c r="C29" s="31"/>
      <c r="D29" s="31"/>
      <c r="E29" s="31"/>
      <c r="F29" s="31">
        <f t="shared" si="2"/>
        <v>0</v>
      </c>
      <c r="G29" s="31" t="str">
        <f t="shared" si="3"/>
        <v>-</v>
      </c>
      <c r="H29" s="31" t="str">
        <f t="shared" si="9"/>
        <v>-</v>
      </c>
      <c r="I29" s="31" t="str">
        <f t="shared" si="4"/>
        <v>-</v>
      </c>
      <c r="J29" s="31"/>
      <c r="K29" s="31" t="str">
        <f t="shared" si="5"/>
        <v>-</v>
      </c>
      <c r="L29" s="31" t="str">
        <f t="shared" si="6"/>
        <v>-</v>
      </c>
      <c r="M29" s="31" t="str">
        <f t="shared" si="7"/>
        <v>-</v>
      </c>
      <c r="N29" s="31" t="str">
        <f t="shared" si="0"/>
        <v>-</v>
      </c>
      <c r="O29" s="31" t="str">
        <f t="shared" si="1"/>
        <v>-</v>
      </c>
      <c r="P29" s="31" t="str">
        <f t="shared" si="8"/>
        <v>-</v>
      </c>
      <c r="Q29" s="31" t="str">
        <f t="shared" si="10"/>
        <v>-</v>
      </c>
    </row>
    <row r="30" spans="2:17" ht="12.75">
      <c r="B30" s="30">
        <v>23</v>
      </c>
      <c r="C30" s="31"/>
      <c r="D30" s="31"/>
      <c r="E30" s="31"/>
      <c r="F30" s="31">
        <f t="shared" si="2"/>
        <v>0</v>
      </c>
      <c r="G30" s="31" t="str">
        <f t="shared" si="3"/>
        <v>-</v>
      </c>
      <c r="H30" s="31" t="str">
        <f t="shared" si="9"/>
        <v>-</v>
      </c>
      <c r="I30" s="31" t="str">
        <f t="shared" si="4"/>
        <v>-</v>
      </c>
      <c r="J30" s="31"/>
      <c r="K30" s="31" t="str">
        <f t="shared" si="5"/>
        <v>-</v>
      </c>
      <c r="L30" s="31" t="str">
        <f t="shared" si="6"/>
        <v>-</v>
      </c>
      <c r="M30" s="31" t="str">
        <f t="shared" si="7"/>
        <v>-</v>
      </c>
      <c r="N30" s="31" t="str">
        <f t="shared" si="0"/>
        <v>-</v>
      </c>
      <c r="O30" s="31" t="str">
        <f t="shared" si="1"/>
        <v>-</v>
      </c>
      <c r="P30" s="31" t="str">
        <f t="shared" si="8"/>
        <v>-</v>
      </c>
      <c r="Q30" s="31" t="str">
        <f t="shared" si="10"/>
        <v>-</v>
      </c>
    </row>
    <row r="31" spans="2:17" ht="12.75">
      <c r="B31" s="30">
        <v>24</v>
      </c>
      <c r="C31" s="31"/>
      <c r="D31" s="31"/>
      <c r="E31" s="31"/>
      <c r="F31" s="31">
        <f t="shared" si="2"/>
        <v>0</v>
      </c>
      <c r="G31" s="31" t="str">
        <f t="shared" si="3"/>
        <v>-</v>
      </c>
      <c r="H31" s="31" t="str">
        <f t="shared" si="9"/>
        <v>-</v>
      </c>
      <c r="I31" s="31" t="str">
        <f t="shared" si="4"/>
        <v>-</v>
      </c>
      <c r="J31" s="31"/>
      <c r="K31" s="31" t="str">
        <f t="shared" si="5"/>
        <v>-</v>
      </c>
      <c r="L31" s="31" t="str">
        <f t="shared" si="6"/>
        <v>-</v>
      </c>
      <c r="M31" s="31" t="str">
        <f t="shared" si="7"/>
        <v>-</v>
      </c>
      <c r="N31" s="31" t="str">
        <f t="shared" si="0"/>
        <v>-</v>
      </c>
      <c r="O31" s="31" t="str">
        <f t="shared" si="1"/>
        <v>-</v>
      </c>
      <c r="P31" s="31" t="str">
        <f t="shared" si="8"/>
        <v>-</v>
      </c>
      <c r="Q31" s="31" t="str">
        <f t="shared" si="10"/>
        <v>-</v>
      </c>
    </row>
    <row r="32" spans="2:17" ht="12.75">
      <c r="B32" s="30">
        <v>25</v>
      </c>
      <c r="C32" s="31"/>
      <c r="D32" s="31"/>
      <c r="E32" s="31"/>
      <c r="F32" s="31">
        <f t="shared" si="2"/>
        <v>0</v>
      </c>
      <c r="G32" s="31" t="str">
        <f t="shared" si="3"/>
        <v>-</v>
      </c>
      <c r="H32" s="31" t="str">
        <f t="shared" si="9"/>
        <v>-</v>
      </c>
      <c r="I32" s="31" t="str">
        <f t="shared" si="4"/>
        <v>-</v>
      </c>
      <c r="J32" s="31"/>
      <c r="K32" s="31" t="str">
        <f t="shared" si="5"/>
        <v>-</v>
      </c>
      <c r="L32" s="31" t="str">
        <f t="shared" si="6"/>
        <v>-</v>
      </c>
      <c r="M32" s="31" t="str">
        <f t="shared" si="7"/>
        <v>-</v>
      </c>
      <c r="N32" s="31" t="str">
        <f t="shared" si="0"/>
        <v>-</v>
      </c>
      <c r="O32" s="31" t="str">
        <f t="shared" si="1"/>
        <v>-</v>
      </c>
      <c r="P32" s="31" t="str">
        <f t="shared" si="8"/>
        <v>-</v>
      </c>
      <c r="Q32" s="31" t="str">
        <f t="shared" si="10"/>
        <v>-</v>
      </c>
    </row>
    <row r="33" spans="2:17" ht="12.75">
      <c r="B33" s="30">
        <v>26</v>
      </c>
      <c r="C33" s="31"/>
      <c r="D33" s="31"/>
      <c r="E33" s="31"/>
      <c r="F33" s="31">
        <f t="shared" si="2"/>
        <v>0</v>
      </c>
      <c r="G33" s="31" t="str">
        <f t="shared" si="3"/>
        <v>-</v>
      </c>
      <c r="H33" s="31" t="str">
        <f t="shared" si="9"/>
        <v>-</v>
      </c>
      <c r="I33" s="31" t="str">
        <f t="shared" si="4"/>
        <v>-</v>
      </c>
      <c r="J33" s="31"/>
      <c r="K33" s="31" t="str">
        <f t="shared" si="5"/>
        <v>-</v>
      </c>
      <c r="L33" s="31" t="str">
        <f t="shared" si="6"/>
        <v>-</v>
      </c>
      <c r="M33" s="31" t="str">
        <f t="shared" si="7"/>
        <v>-</v>
      </c>
      <c r="N33" s="31" t="str">
        <f t="shared" si="0"/>
        <v>-</v>
      </c>
      <c r="O33" s="31" t="str">
        <f t="shared" si="1"/>
        <v>-</v>
      </c>
      <c r="P33" s="31" t="str">
        <f t="shared" si="8"/>
        <v>-</v>
      </c>
      <c r="Q33" s="31" t="str">
        <f t="shared" si="10"/>
        <v>-</v>
      </c>
    </row>
    <row r="34" spans="2:17" ht="12.75">
      <c r="B34" s="30">
        <v>27</v>
      </c>
      <c r="C34" s="31"/>
      <c r="D34" s="31"/>
      <c r="E34" s="31"/>
      <c r="F34" s="31">
        <f t="shared" si="2"/>
        <v>0</v>
      </c>
      <c r="G34" s="31" t="str">
        <f t="shared" si="3"/>
        <v>-</v>
      </c>
      <c r="H34" s="31" t="str">
        <f t="shared" si="9"/>
        <v>-</v>
      </c>
      <c r="I34" s="31" t="str">
        <f t="shared" si="4"/>
        <v>-</v>
      </c>
      <c r="J34" s="31"/>
      <c r="K34" s="31" t="str">
        <f t="shared" si="5"/>
        <v>-</v>
      </c>
      <c r="L34" s="31" t="str">
        <f t="shared" si="6"/>
        <v>-</v>
      </c>
      <c r="M34" s="31" t="str">
        <f t="shared" si="7"/>
        <v>-</v>
      </c>
      <c r="N34" s="31" t="str">
        <f t="shared" si="0"/>
        <v>-</v>
      </c>
      <c r="O34" s="31" t="str">
        <f t="shared" si="1"/>
        <v>-</v>
      </c>
      <c r="P34" s="31" t="str">
        <f t="shared" si="8"/>
        <v>-</v>
      </c>
      <c r="Q34" s="31" t="str">
        <f t="shared" si="10"/>
        <v>-</v>
      </c>
    </row>
    <row r="35" spans="2:17" ht="12.75">
      <c r="B35" s="30">
        <v>28</v>
      </c>
      <c r="C35" s="31"/>
      <c r="D35" s="31"/>
      <c r="E35" s="31"/>
      <c r="F35" s="31">
        <f t="shared" si="2"/>
        <v>0</v>
      </c>
      <c r="G35" s="31" t="str">
        <f t="shared" si="3"/>
        <v>-</v>
      </c>
      <c r="H35" s="31" t="str">
        <f t="shared" si="9"/>
        <v>-</v>
      </c>
      <c r="I35" s="31" t="str">
        <f t="shared" si="4"/>
        <v>-</v>
      </c>
      <c r="J35" s="31"/>
      <c r="K35" s="31" t="str">
        <f t="shared" si="5"/>
        <v>-</v>
      </c>
      <c r="L35" s="31" t="str">
        <f t="shared" si="6"/>
        <v>-</v>
      </c>
      <c r="M35" s="31" t="str">
        <f t="shared" si="7"/>
        <v>-</v>
      </c>
      <c r="N35" s="31" t="str">
        <f t="shared" si="0"/>
        <v>-</v>
      </c>
      <c r="O35" s="31" t="str">
        <f t="shared" si="1"/>
        <v>-</v>
      </c>
      <c r="P35" s="31" t="str">
        <f t="shared" si="8"/>
        <v>-</v>
      </c>
      <c r="Q35" s="31" t="str">
        <f t="shared" si="10"/>
        <v>-</v>
      </c>
    </row>
    <row r="36" spans="2:17" ht="12.75">
      <c r="B36" s="30">
        <v>29</v>
      </c>
      <c r="C36" s="31"/>
      <c r="D36" s="31"/>
      <c r="E36" s="31"/>
      <c r="F36" s="31">
        <f t="shared" si="2"/>
        <v>0</v>
      </c>
      <c r="G36" s="31" t="str">
        <f t="shared" si="3"/>
        <v>-</v>
      </c>
      <c r="H36" s="31" t="str">
        <f t="shared" si="9"/>
        <v>-</v>
      </c>
      <c r="I36" s="31" t="str">
        <f t="shared" si="4"/>
        <v>-</v>
      </c>
      <c r="J36" s="31"/>
      <c r="K36" s="31" t="str">
        <f t="shared" si="5"/>
        <v>-</v>
      </c>
      <c r="L36" s="31" t="str">
        <f t="shared" si="6"/>
        <v>-</v>
      </c>
      <c r="M36" s="31" t="str">
        <f t="shared" si="7"/>
        <v>-</v>
      </c>
      <c r="N36" s="31" t="str">
        <f t="shared" si="0"/>
        <v>-</v>
      </c>
      <c r="O36" s="31" t="str">
        <f t="shared" si="1"/>
        <v>-</v>
      </c>
      <c r="P36" s="31" t="str">
        <f t="shared" si="8"/>
        <v>-</v>
      </c>
      <c r="Q36" s="31" t="str">
        <f t="shared" si="10"/>
        <v>-</v>
      </c>
    </row>
    <row r="37" spans="2:17" s="26" customFormat="1" ht="51">
      <c r="B37" s="24"/>
      <c r="E37" s="32" t="s">
        <v>44</v>
      </c>
      <c r="F37" s="32" t="s">
        <v>3</v>
      </c>
      <c r="G37" s="27" t="s">
        <v>29</v>
      </c>
      <c r="H37" s="32" t="s">
        <v>45</v>
      </c>
      <c r="I37" s="27" t="s">
        <v>28</v>
      </c>
      <c r="J37" s="32" t="s">
        <v>43</v>
      </c>
      <c r="K37" s="27" t="s">
        <v>28</v>
      </c>
      <c r="M37" s="32" t="s">
        <v>3</v>
      </c>
      <c r="N37" s="27" t="s">
        <v>26</v>
      </c>
      <c r="O37" s="32" t="s">
        <v>25</v>
      </c>
      <c r="P37" s="27" t="s">
        <v>27</v>
      </c>
      <c r="Q37" s="27" t="s">
        <v>16</v>
      </c>
    </row>
    <row r="38" spans="5:17" ht="12.75">
      <c r="E38" s="34">
        <f>F38/9.81</f>
        <v>0</v>
      </c>
      <c r="F38" s="35">
        <f>SUM(G8:G36)</f>
        <v>0</v>
      </c>
      <c r="G38" s="35" t="e">
        <f>AVERAGE(G8:G36)</f>
        <v>#DIV/0!</v>
      </c>
      <c r="H38" s="35">
        <f>SUM(I8:I36)</f>
        <v>0</v>
      </c>
      <c r="I38" s="35" t="e">
        <f>AVERAGE(I8:I36)</f>
        <v>#DIV/0!</v>
      </c>
      <c r="J38" s="35">
        <f>SUM(K8:K36)</f>
        <v>0</v>
      </c>
      <c r="K38" s="35" t="e">
        <f>AVERAGE(K8:K36)</f>
        <v>#DIV/0!</v>
      </c>
      <c r="M38" s="35">
        <f>SUM(N8:N36)</f>
        <v>0</v>
      </c>
      <c r="N38" s="35" t="e">
        <f>AVERAGE(N8:N36)</f>
        <v>#DIV/0!</v>
      </c>
      <c r="O38" s="35">
        <f>SUM(P8:P36)</f>
        <v>0</v>
      </c>
      <c r="P38" s="35" t="e">
        <f>AVERAGE(P8:P36)</f>
        <v>#DIV/0!</v>
      </c>
      <c r="Q38" s="35" t="str">
        <f>O36</f>
        <v>-</v>
      </c>
    </row>
    <row r="39" spans="2:16" s="10" customFormat="1" ht="12.75">
      <c r="B39" s="11"/>
      <c r="D39" s="14">
        <v>41426</v>
      </c>
      <c r="E39" s="10">
        <f>F39/9.81</f>
        <v>0</v>
      </c>
      <c r="G39" s="10">
        <f>F39/29</f>
        <v>0</v>
      </c>
      <c r="I39" s="20">
        <f>H39/29</f>
        <v>0</v>
      </c>
      <c r="K39" s="10">
        <f aca="true" t="shared" si="11" ref="K39:K54">J39/29</f>
        <v>0</v>
      </c>
      <c r="N39" s="10">
        <f>M39/29</f>
        <v>0</v>
      </c>
      <c r="P39" s="10">
        <f>O39/29</f>
        <v>0</v>
      </c>
    </row>
    <row r="40" spans="2:16" s="10" customFormat="1" ht="12.75">
      <c r="B40" s="11"/>
      <c r="C40" s="17"/>
      <c r="D40" s="14">
        <v>41791</v>
      </c>
      <c r="E40" s="10">
        <f aca="true" t="shared" si="12" ref="E40:E54">F40/9.81</f>
        <v>0</v>
      </c>
      <c r="G40" s="10">
        <f aca="true" t="shared" si="13" ref="G40:I54">F40/29</f>
        <v>0</v>
      </c>
      <c r="I40" s="20">
        <f t="shared" si="13"/>
        <v>0</v>
      </c>
      <c r="K40" s="10">
        <f t="shared" si="11"/>
        <v>0</v>
      </c>
      <c r="L40" s="17"/>
      <c r="N40" s="10">
        <f aca="true" t="shared" si="14" ref="N40:N54">M40/29</f>
        <v>0</v>
      </c>
      <c r="P40" s="10">
        <f aca="true" t="shared" si="15" ref="P40:P54">O40/29</f>
        <v>0</v>
      </c>
    </row>
    <row r="41" spans="2:16" s="10" customFormat="1" ht="12.75">
      <c r="B41" s="11"/>
      <c r="D41" s="14">
        <v>42156</v>
      </c>
      <c r="E41" s="10">
        <f t="shared" si="12"/>
        <v>0</v>
      </c>
      <c r="G41" s="10">
        <f t="shared" si="13"/>
        <v>0</v>
      </c>
      <c r="H41" s="16"/>
      <c r="I41" s="20">
        <f t="shared" si="13"/>
        <v>0</v>
      </c>
      <c r="J41" s="16"/>
      <c r="K41" s="10">
        <f t="shared" si="11"/>
        <v>0</v>
      </c>
      <c r="L41" s="16"/>
      <c r="N41" s="10">
        <f t="shared" si="14"/>
        <v>0</v>
      </c>
      <c r="P41" s="10">
        <f t="shared" si="15"/>
        <v>0</v>
      </c>
    </row>
    <row r="42" spans="2:18" s="10" customFormat="1" ht="12.75">
      <c r="B42" s="11"/>
      <c r="D42" s="14">
        <v>42522</v>
      </c>
      <c r="E42" s="10">
        <f t="shared" si="12"/>
        <v>0</v>
      </c>
      <c r="G42" s="10">
        <f t="shared" si="13"/>
        <v>0</v>
      </c>
      <c r="H42" s="16"/>
      <c r="I42" s="20">
        <f t="shared" si="13"/>
        <v>0</v>
      </c>
      <c r="J42" s="16"/>
      <c r="K42" s="10">
        <f t="shared" si="11"/>
        <v>0</v>
      </c>
      <c r="L42" s="16"/>
      <c r="N42" s="10">
        <f t="shared" si="14"/>
        <v>0</v>
      </c>
      <c r="P42" s="10">
        <f t="shared" si="15"/>
        <v>0</v>
      </c>
      <c r="R42" s="16"/>
    </row>
    <row r="43" spans="2:16" s="10" customFormat="1" ht="12.75">
      <c r="B43" s="11"/>
      <c r="D43" s="14">
        <v>42887</v>
      </c>
      <c r="E43" s="10">
        <f t="shared" si="12"/>
        <v>0</v>
      </c>
      <c r="G43" s="10">
        <f t="shared" si="13"/>
        <v>0</v>
      </c>
      <c r="H43" s="17"/>
      <c r="I43" s="20">
        <f t="shared" si="13"/>
        <v>0</v>
      </c>
      <c r="J43" s="17"/>
      <c r="K43" s="10">
        <f t="shared" si="11"/>
        <v>0</v>
      </c>
      <c r="L43" s="17"/>
      <c r="N43" s="10">
        <f t="shared" si="14"/>
        <v>0</v>
      </c>
      <c r="P43" s="10">
        <f t="shared" si="15"/>
        <v>0</v>
      </c>
    </row>
    <row r="44" spans="2:16" s="10" customFormat="1" ht="12.75">
      <c r="B44" s="11"/>
      <c r="D44" s="14">
        <v>43252</v>
      </c>
      <c r="E44" s="10">
        <f t="shared" si="12"/>
        <v>0</v>
      </c>
      <c r="G44" s="10">
        <f t="shared" si="13"/>
        <v>0</v>
      </c>
      <c r="I44" s="20">
        <f t="shared" si="13"/>
        <v>0</v>
      </c>
      <c r="K44" s="10">
        <f t="shared" si="11"/>
        <v>0</v>
      </c>
      <c r="N44" s="10">
        <f t="shared" si="14"/>
        <v>0</v>
      </c>
      <c r="P44" s="10">
        <f t="shared" si="15"/>
        <v>0</v>
      </c>
    </row>
    <row r="45" spans="2:16" s="10" customFormat="1" ht="12.75">
      <c r="B45" s="11"/>
      <c r="D45" s="14">
        <v>43617</v>
      </c>
      <c r="E45" s="10">
        <f t="shared" si="12"/>
        <v>0</v>
      </c>
      <c r="G45" s="10">
        <f t="shared" si="13"/>
        <v>0</v>
      </c>
      <c r="I45" s="20">
        <f t="shared" si="13"/>
        <v>0</v>
      </c>
      <c r="K45" s="10">
        <f t="shared" si="11"/>
        <v>0</v>
      </c>
      <c r="N45" s="10">
        <f t="shared" si="14"/>
        <v>0</v>
      </c>
      <c r="P45" s="10">
        <f t="shared" si="15"/>
        <v>0</v>
      </c>
    </row>
    <row r="46" spans="2:16" s="10" customFormat="1" ht="12.75">
      <c r="B46" s="11"/>
      <c r="D46" s="14">
        <v>43983</v>
      </c>
      <c r="E46" s="10">
        <f t="shared" si="12"/>
        <v>0</v>
      </c>
      <c r="G46" s="10">
        <f t="shared" si="13"/>
        <v>0</v>
      </c>
      <c r="I46" s="20">
        <f t="shared" si="13"/>
        <v>0</v>
      </c>
      <c r="K46" s="10">
        <f t="shared" si="11"/>
        <v>0</v>
      </c>
      <c r="N46" s="10">
        <f t="shared" si="14"/>
        <v>0</v>
      </c>
      <c r="P46" s="10">
        <f t="shared" si="15"/>
        <v>0</v>
      </c>
    </row>
    <row r="47" spans="2:16" s="10" customFormat="1" ht="12.75">
      <c r="B47" s="11"/>
      <c r="D47" s="14">
        <v>44348</v>
      </c>
      <c r="E47" s="10">
        <f t="shared" si="12"/>
        <v>0</v>
      </c>
      <c r="G47" s="10">
        <f t="shared" si="13"/>
        <v>0</v>
      </c>
      <c r="I47" s="20">
        <f t="shared" si="13"/>
        <v>0</v>
      </c>
      <c r="K47" s="10">
        <f t="shared" si="11"/>
        <v>0</v>
      </c>
      <c r="N47" s="10">
        <f t="shared" si="14"/>
        <v>0</v>
      </c>
      <c r="P47" s="10">
        <f t="shared" si="15"/>
        <v>0</v>
      </c>
    </row>
    <row r="48" spans="2:16" s="10" customFormat="1" ht="12.75">
      <c r="B48" s="11"/>
      <c r="D48" s="14">
        <v>44713</v>
      </c>
      <c r="E48" s="10">
        <f t="shared" si="12"/>
        <v>0</v>
      </c>
      <c r="G48" s="10">
        <f t="shared" si="13"/>
        <v>0</v>
      </c>
      <c r="I48" s="20">
        <f t="shared" si="13"/>
        <v>0</v>
      </c>
      <c r="K48" s="10">
        <f t="shared" si="11"/>
        <v>0</v>
      </c>
      <c r="N48" s="10">
        <f t="shared" si="14"/>
        <v>0</v>
      </c>
      <c r="P48" s="10">
        <f t="shared" si="15"/>
        <v>0</v>
      </c>
    </row>
    <row r="49" spans="2:16" s="10" customFormat="1" ht="12.75">
      <c r="B49" s="11"/>
      <c r="D49" s="14">
        <v>45078</v>
      </c>
      <c r="E49" s="10">
        <f t="shared" si="12"/>
        <v>0</v>
      </c>
      <c r="G49" s="10">
        <f t="shared" si="13"/>
        <v>0</v>
      </c>
      <c r="I49" s="20">
        <f t="shared" si="13"/>
        <v>0</v>
      </c>
      <c r="K49" s="10">
        <f t="shared" si="11"/>
        <v>0</v>
      </c>
      <c r="N49" s="10">
        <f t="shared" si="14"/>
        <v>0</v>
      </c>
      <c r="P49" s="10">
        <f t="shared" si="15"/>
        <v>0</v>
      </c>
    </row>
    <row r="50" spans="2:16" s="10" customFormat="1" ht="12.75">
      <c r="B50" s="11"/>
      <c r="D50" s="14">
        <v>45444</v>
      </c>
      <c r="E50" s="10">
        <f t="shared" si="12"/>
        <v>0</v>
      </c>
      <c r="G50" s="10">
        <f t="shared" si="13"/>
        <v>0</v>
      </c>
      <c r="I50" s="20">
        <f t="shared" si="13"/>
        <v>0</v>
      </c>
      <c r="K50" s="10">
        <f t="shared" si="11"/>
        <v>0</v>
      </c>
      <c r="N50" s="10">
        <f t="shared" si="14"/>
        <v>0</v>
      </c>
      <c r="P50" s="10">
        <f t="shared" si="15"/>
        <v>0</v>
      </c>
    </row>
    <row r="51" spans="2:16" s="10" customFormat="1" ht="12.75">
      <c r="B51" s="11"/>
      <c r="D51" s="14">
        <v>45809</v>
      </c>
      <c r="E51" s="10">
        <f t="shared" si="12"/>
        <v>0</v>
      </c>
      <c r="G51" s="10">
        <f t="shared" si="13"/>
        <v>0</v>
      </c>
      <c r="I51" s="20">
        <f t="shared" si="13"/>
        <v>0</v>
      </c>
      <c r="K51" s="10">
        <f t="shared" si="11"/>
        <v>0</v>
      </c>
      <c r="N51" s="10">
        <f t="shared" si="14"/>
        <v>0</v>
      </c>
      <c r="P51" s="10">
        <f t="shared" si="15"/>
        <v>0</v>
      </c>
    </row>
    <row r="52" spans="2:16" s="10" customFormat="1" ht="12.75">
      <c r="B52" s="11"/>
      <c r="D52" s="14">
        <v>46174</v>
      </c>
      <c r="E52" s="10">
        <f t="shared" si="12"/>
        <v>0</v>
      </c>
      <c r="G52" s="10">
        <f t="shared" si="13"/>
        <v>0</v>
      </c>
      <c r="I52" s="20">
        <f t="shared" si="13"/>
        <v>0</v>
      </c>
      <c r="K52" s="10">
        <f t="shared" si="11"/>
        <v>0</v>
      </c>
      <c r="N52" s="10">
        <f t="shared" si="14"/>
        <v>0</v>
      </c>
      <c r="P52" s="10">
        <f t="shared" si="15"/>
        <v>0</v>
      </c>
    </row>
    <row r="53" spans="2:16" s="10" customFormat="1" ht="12.75">
      <c r="B53" s="11"/>
      <c r="D53" s="14">
        <v>46539</v>
      </c>
      <c r="E53" s="10">
        <f t="shared" si="12"/>
        <v>0</v>
      </c>
      <c r="G53" s="10">
        <f t="shared" si="13"/>
        <v>0</v>
      </c>
      <c r="I53" s="20">
        <f t="shared" si="13"/>
        <v>0</v>
      </c>
      <c r="K53" s="10">
        <f t="shared" si="11"/>
        <v>0</v>
      </c>
      <c r="N53" s="10">
        <f t="shared" si="14"/>
        <v>0</v>
      </c>
      <c r="P53" s="10">
        <f t="shared" si="15"/>
        <v>0</v>
      </c>
    </row>
    <row r="54" spans="2:16" s="10" customFormat="1" ht="12.75">
      <c r="B54" s="11"/>
      <c r="D54" s="14">
        <v>46905</v>
      </c>
      <c r="E54" s="10">
        <f t="shared" si="12"/>
        <v>0</v>
      </c>
      <c r="G54" s="10">
        <f t="shared" si="13"/>
        <v>0</v>
      </c>
      <c r="I54" s="20">
        <f t="shared" si="13"/>
        <v>0</v>
      </c>
      <c r="K54" s="10">
        <f t="shared" si="11"/>
        <v>0</v>
      </c>
      <c r="N54" s="10">
        <f t="shared" si="14"/>
        <v>0</v>
      </c>
      <c r="P54" s="10">
        <f t="shared" si="15"/>
        <v>0</v>
      </c>
    </row>
    <row r="55" ht="12.75">
      <c r="N55" s="33"/>
    </row>
    <row r="56" spans="3:15" ht="12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37"/>
    </row>
    <row r="57" spans="3:16" ht="12.75">
      <c r="C57" s="29" t="s">
        <v>47</v>
      </c>
      <c r="H57" s="37" t="s">
        <v>48</v>
      </c>
      <c r="I57" s="37"/>
      <c r="J57" s="37"/>
      <c r="K57" s="37"/>
      <c r="L57" s="37"/>
      <c r="M57" s="37"/>
      <c r="N57" s="37"/>
      <c r="O57" s="37"/>
      <c r="P57" s="37"/>
    </row>
    <row r="58" spans="3:18" ht="12.75">
      <c r="C58" s="29" t="s">
        <v>49</v>
      </c>
      <c r="H58" s="37" t="s">
        <v>50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</row>
  </sheetData>
  <sheetProtection/>
  <mergeCells count="20">
    <mergeCell ref="L6:L7"/>
    <mergeCell ref="B5:B6"/>
    <mergeCell ref="C5:C6"/>
    <mergeCell ref="D5:D6"/>
    <mergeCell ref="E5:E6"/>
    <mergeCell ref="C4:E4"/>
    <mergeCell ref="F4:G4"/>
    <mergeCell ref="H4:N4"/>
    <mergeCell ref="J5:L5"/>
    <mergeCell ref="M5:N5"/>
    <mergeCell ref="O4:Q4"/>
    <mergeCell ref="O5:O6"/>
    <mergeCell ref="P5:P7"/>
    <mergeCell ref="F5:G5"/>
    <mergeCell ref="H5:I5"/>
    <mergeCell ref="Q5:Q7"/>
    <mergeCell ref="N6:N7"/>
    <mergeCell ref="G6:G7"/>
    <mergeCell ref="I6:I7"/>
    <mergeCell ref="K6:K7"/>
  </mergeCells>
  <conditionalFormatting sqref="E39:Q54">
    <cfRule type="expression" priority="1" dxfId="0" stopIfTrue="1">
      <formula>0</formula>
    </cfRule>
  </conditionalFormatting>
  <hyperlinks>
    <hyperlink ref="H58:R58" r:id="rId1" display="http://www.bdpv.fr/fiche_utilisateur.php?util=blabrique"/>
    <hyperlink ref="H57:P57" r:id="rId2" display="http://www.retrouversonnord.be/autarcie.htm"/>
  </hyperlinks>
  <printOptions/>
  <pageMargins left="0.7" right="0.7" top="0.75" bottom="0.75" header="0.3" footer="0.3"/>
  <pageSetup fitToHeight="1" fitToWidth="1" horizontalDpi="600" verticalDpi="600" orientation="landscape" paperSize="9" scale="41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9"/>
  <sheetViews>
    <sheetView tabSelected="1" zoomScale="85" zoomScaleNormal="85" workbookViewId="0" topLeftCell="A1">
      <pane ySplit="7" topLeftCell="BM8" activePane="bottomLeft" state="frozen"/>
      <selection pane="topLeft" activeCell="S6" sqref="S6"/>
      <selection pane="bottomLeft" activeCell="E28" sqref="E28"/>
    </sheetView>
  </sheetViews>
  <sheetFormatPr defaultColWidth="14.421875" defaultRowHeight="15"/>
  <cols>
    <col min="1" max="1" width="11.7109375" style="29" customWidth="1"/>
    <col min="2" max="2" width="5.7109375" style="33" customWidth="1"/>
    <col min="3" max="3" width="11.7109375" style="29" customWidth="1"/>
    <col min="4" max="5" width="9.7109375" style="29" customWidth="1"/>
    <col min="6" max="6" width="7.8515625" style="29" customWidth="1"/>
    <col min="7" max="7" width="4.7109375" style="29" customWidth="1"/>
    <col min="8" max="9" width="6.7109375" style="29" customWidth="1"/>
    <col min="10" max="10" width="9.7109375" style="29" customWidth="1"/>
    <col min="11" max="11" width="4.7109375" style="29" customWidth="1"/>
    <col min="12" max="13" width="6.7109375" style="29" customWidth="1"/>
    <col min="14" max="14" width="5.7109375" style="29" customWidth="1"/>
    <col min="15" max="15" width="7.8515625" style="29" customWidth="1"/>
    <col min="16" max="16" width="4.57421875" style="29" customWidth="1"/>
    <col min="17" max="17" width="7.140625" style="29" customWidth="1"/>
    <col min="18" max="16384" width="14.421875" style="29" customWidth="1"/>
  </cols>
  <sheetData>
    <row r="1" ht="8.25" customHeight="1" thickBot="1"/>
    <row r="2" spans="2:6" ht="13.5" thickBot="1">
      <c r="B2" s="23" t="s">
        <v>0</v>
      </c>
      <c r="C2" s="36" t="s">
        <v>65</v>
      </c>
      <c r="F2" s="29" t="s">
        <v>42</v>
      </c>
    </row>
    <row r="4" spans="3:17" s="24" customFormat="1" ht="49.5" customHeight="1">
      <c r="C4" s="51" t="s">
        <v>5</v>
      </c>
      <c r="D4" s="52"/>
      <c r="E4" s="53"/>
      <c r="F4" s="54" t="s">
        <v>7</v>
      </c>
      <c r="G4" s="54"/>
      <c r="H4" s="51" t="s">
        <v>4</v>
      </c>
      <c r="I4" s="52"/>
      <c r="J4" s="52"/>
      <c r="K4" s="52"/>
      <c r="L4" s="52"/>
      <c r="M4" s="52"/>
      <c r="N4" s="53"/>
      <c r="O4" s="51" t="s">
        <v>6</v>
      </c>
      <c r="P4" s="52"/>
      <c r="Q4" s="52"/>
    </row>
    <row r="5" spans="2:17" s="24" customFormat="1" ht="87" customHeight="1">
      <c r="B5" s="49" t="s">
        <v>2</v>
      </c>
      <c r="C5" s="49" t="s">
        <v>20</v>
      </c>
      <c r="D5" s="49" t="s">
        <v>18</v>
      </c>
      <c r="E5" s="49" t="s">
        <v>19</v>
      </c>
      <c r="F5" s="56" t="s">
        <v>21</v>
      </c>
      <c r="G5" s="57"/>
      <c r="H5" s="56" t="s">
        <v>23</v>
      </c>
      <c r="I5" s="57"/>
      <c r="J5" s="51" t="s">
        <v>22</v>
      </c>
      <c r="K5" s="52"/>
      <c r="L5" s="53"/>
      <c r="M5" s="51" t="s">
        <v>24</v>
      </c>
      <c r="N5" s="53"/>
      <c r="O5" s="55" t="s">
        <v>16</v>
      </c>
      <c r="P5" s="55" t="s">
        <v>30</v>
      </c>
      <c r="Q5" s="55" t="s">
        <v>16</v>
      </c>
    </row>
    <row r="6" spans="2:17" s="24" customFormat="1" ht="38.25">
      <c r="B6" s="50"/>
      <c r="C6" s="50"/>
      <c r="D6" s="50"/>
      <c r="E6" s="50"/>
      <c r="F6" s="25" t="s">
        <v>14</v>
      </c>
      <c r="G6" s="54" t="s">
        <v>11</v>
      </c>
      <c r="H6" s="25" t="s">
        <v>12</v>
      </c>
      <c r="I6" s="54" t="s">
        <v>13</v>
      </c>
      <c r="J6" s="25" t="s">
        <v>60</v>
      </c>
      <c r="K6" s="54" t="s">
        <v>13</v>
      </c>
      <c r="L6" s="49" t="s">
        <v>10</v>
      </c>
      <c r="M6" s="25" t="s">
        <v>10</v>
      </c>
      <c r="N6" s="54" t="s">
        <v>9</v>
      </c>
      <c r="O6" s="50"/>
      <c r="P6" s="55"/>
      <c r="Q6" s="55"/>
    </row>
    <row r="7" spans="2:17" s="26" customFormat="1" ht="25.5">
      <c r="B7" s="27" t="s">
        <v>51</v>
      </c>
      <c r="C7" s="1">
        <v>-115324</v>
      </c>
      <c r="D7" s="1">
        <v>19455</v>
      </c>
      <c r="E7" s="1">
        <v>22662</v>
      </c>
      <c r="F7" s="28">
        <f aca="true" t="shared" si="0" ref="F7:F37">D7+E7</f>
        <v>42117</v>
      </c>
      <c r="G7" s="54"/>
      <c r="H7" s="1">
        <v>-315</v>
      </c>
      <c r="I7" s="54"/>
      <c r="J7" s="1">
        <v>-23265</v>
      </c>
      <c r="K7" s="54"/>
      <c r="L7" s="50"/>
      <c r="M7" s="1">
        <v>-416</v>
      </c>
      <c r="N7" s="54"/>
      <c r="O7" s="28">
        <v>534</v>
      </c>
      <c r="P7" s="50"/>
      <c r="Q7" s="50"/>
    </row>
    <row r="8" spans="2:17" ht="12.75">
      <c r="B8" s="30">
        <v>1</v>
      </c>
      <c r="C8" s="31">
        <v>-115324</v>
      </c>
      <c r="D8" s="31">
        <v>19461</v>
      </c>
      <c r="E8" s="31">
        <v>22669</v>
      </c>
      <c r="F8" s="31">
        <f t="shared" si="0"/>
        <v>42130</v>
      </c>
      <c r="G8" s="31">
        <f aca="true" t="shared" si="1" ref="G8:G37">IF(C8=0,"-",F8-F7)</f>
        <v>13</v>
      </c>
      <c r="H8" s="31">
        <f>IF(C8=0,"-",I8)</f>
        <v>-10</v>
      </c>
      <c r="I8" s="31">
        <f aca="true" t="shared" si="2" ref="I8:I37">IF(C8=0,"-",-(G8-P8+K8))</f>
        <v>-10</v>
      </c>
      <c r="J8" s="31">
        <v>-23268</v>
      </c>
      <c r="K8" s="31">
        <f aca="true" t="shared" si="3" ref="K8:K37">IF(C8=0,"-",J8-J7)</f>
        <v>-3</v>
      </c>
      <c r="L8" s="31">
        <f>IF(C8=0,"-",K8)</f>
        <v>-3</v>
      </c>
      <c r="M8" s="31">
        <f>IF(C8=0,"-",N8)</f>
        <v>-13</v>
      </c>
      <c r="N8" s="31">
        <f aca="true" t="shared" si="4" ref="N8:N37">IF(C8=0,"-",I8+K8)</f>
        <v>-13</v>
      </c>
      <c r="O8" s="31">
        <f aca="true" t="shared" si="5" ref="O8:O37">IF(C8=0,"-",O7+P8)</f>
        <v>534</v>
      </c>
      <c r="P8" s="31">
        <f aca="true" t="shared" si="6" ref="P8:P37">IF(C8=0,"-",C8-C7)</f>
        <v>0</v>
      </c>
      <c r="Q8" s="31">
        <f>IF(C8=0,"-",P8)</f>
        <v>0</v>
      </c>
    </row>
    <row r="9" spans="2:17" ht="12.75">
      <c r="B9" s="30">
        <v>2</v>
      </c>
      <c r="C9" s="31">
        <v>-115305</v>
      </c>
      <c r="D9" s="31">
        <v>19476</v>
      </c>
      <c r="E9" s="31">
        <v>22687</v>
      </c>
      <c r="F9" s="31">
        <f t="shared" si="0"/>
        <v>42163</v>
      </c>
      <c r="G9" s="31">
        <f t="shared" si="1"/>
        <v>33</v>
      </c>
      <c r="H9" s="31">
        <f aca="true" t="shared" si="7" ref="H9:H37">IF(C9=0,"-",H8+I9)</f>
        <v>-21</v>
      </c>
      <c r="I9" s="31">
        <f t="shared" si="2"/>
        <v>-11</v>
      </c>
      <c r="J9" s="31">
        <v>-23271</v>
      </c>
      <c r="K9" s="31">
        <f t="shared" si="3"/>
        <v>-3</v>
      </c>
      <c r="L9" s="31">
        <f aca="true" t="shared" si="8" ref="L9:L37">IF(C9=0,"-",K9+L8)</f>
        <v>-6</v>
      </c>
      <c r="M9" s="31">
        <f aca="true" t="shared" si="9" ref="M9:M37">IF(C9=0,"-",M8+N9)</f>
        <v>-27</v>
      </c>
      <c r="N9" s="31">
        <f t="shared" si="4"/>
        <v>-14</v>
      </c>
      <c r="O9" s="31">
        <f t="shared" si="5"/>
        <v>553</v>
      </c>
      <c r="P9" s="31">
        <f t="shared" si="6"/>
        <v>19</v>
      </c>
      <c r="Q9" s="31">
        <f aca="true" t="shared" si="10" ref="Q9:Q37">IF(C9=0,"-",P9+Q8)</f>
        <v>19</v>
      </c>
    </row>
    <row r="10" spans="2:17" ht="12.75">
      <c r="B10" s="30">
        <v>3</v>
      </c>
      <c r="C10" s="31">
        <v>-115278</v>
      </c>
      <c r="D10" s="31">
        <v>19494</v>
      </c>
      <c r="E10" s="31">
        <v>22707</v>
      </c>
      <c r="F10" s="31">
        <f t="shared" si="0"/>
        <v>42201</v>
      </c>
      <c r="G10" s="31">
        <f t="shared" si="1"/>
        <v>38</v>
      </c>
      <c r="H10" s="31">
        <f t="shared" si="7"/>
        <v>-29</v>
      </c>
      <c r="I10" s="31">
        <f t="shared" si="2"/>
        <v>-8</v>
      </c>
      <c r="J10" s="31">
        <v>-23274</v>
      </c>
      <c r="K10" s="31">
        <f t="shared" si="3"/>
        <v>-3</v>
      </c>
      <c r="L10" s="31">
        <f t="shared" si="8"/>
        <v>-9</v>
      </c>
      <c r="M10" s="31">
        <f t="shared" si="9"/>
        <v>-38</v>
      </c>
      <c r="N10" s="31">
        <f t="shared" si="4"/>
        <v>-11</v>
      </c>
      <c r="O10" s="31">
        <f t="shared" si="5"/>
        <v>580</v>
      </c>
      <c r="P10" s="31">
        <f t="shared" si="6"/>
        <v>27</v>
      </c>
      <c r="Q10" s="31">
        <f t="shared" si="10"/>
        <v>46</v>
      </c>
    </row>
    <row r="11" spans="2:18" ht="12.75">
      <c r="B11" s="30">
        <v>4</v>
      </c>
      <c r="C11" s="31">
        <v>-115265</v>
      </c>
      <c r="D11" s="31">
        <v>19509</v>
      </c>
      <c r="E11" s="31">
        <v>22724</v>
      </c>
      <c r="F11" s="31">
        <f t="shared" si="0"/>
        <v>42233</v>
      </c>
      <c r="G11" s="31">
        <f t="shared" si="1"/>
        <v>32</v>
      </c>
      <c r="H11" s="31">
        <f t="shared" si="7"/>
        <v>-44</v>
      </c>
      <c r="I11" s="31">
        <f t="shared" si="2"/>
        <v>-15</v>
      </c>
      <c r="J11" s="31">
        <v>-23278</v>
      </c>
      <c r="K11" s="31">
        <f t="shared" si="3"/>
        <v>-4</v>
      </c>
      <c r="L11" s="31">
        <f t="shared" si="8"/>
        <v>-13</v>
      </c>
      <c r="M11" s="31">
        <f t="shared" si="9"/>
        <v>-57</v>
      </c>
      <c r="N11" s="31">
        <f t="shared" si="4"/>
        <v>-19</v>
      </c>
      <c r="O11" s="31">
        <f t="shared" si="5"/>
        <v>593</v>
      </c>
      <c r="P11" s="31">
        <f t="shared" si="6"/>
        <v>13</v>
      </c>
      <c r="Q11" s="31">
        <f t="shared" si="10"/>
        <v>59</v>
      </c>
      <c r="R11" s="29" t="s">
        <v>31</v>
      </c>
    </row>
    <row r="12" spans="2:18" ht="12.75">
      <c r="B12" s="30">
        <v>5</v>
      </c>
      <c r="C12" s="31">
        <v>-115269</v>
      </c>
      <c r="D12" s="31">
        <v>19516</v>
      </c>
      <c r="E12" s="31">
        <v>22732</v>
      </c>
      <c r="F12" s="31">
        <f t="shared" si="0"/>
        <v>42248</v>
      </c>
      <c r="G12" s="31">
        <f t="shared" si="1"/>
        <v>15</v>
      </c>
      <c r="H12" s="31">
        <f t="shared" si="7"/>
        <v>-60</v>
      </c>
      <c r="I12" s="31">
        <f t="shared" si="2"/>
        <v>-16</v>
      </c>
      <c r="J12" s="31">
        <v>-23281</v>
      </c>
      <c r="K12" s="31">
        <f t="shared" si="3"/>
        <v>-3</v>
      </c>
      <c r="L12" s="31">
        <f t="shared" si="8"/>
        <v>-16</v>
      </c>
      <c r="M12" s="31">
        <f t="shared" si="9"/>
        <v>-76</v>
      </c>
      <c r="N12" s="31">
        <f t="shared" si="4"/>
        <v>-19</v>
      </c>
      <c r="O12" s="31">
        <f t="shared" si="5"/>
        <v>589</v>
      </c>
      <c r="P12" s="31">
        <f t="shared" si="6"/>
        <v>-4</v>
      </c>
      <c r="Q12" s="31">
        <f t="shared" si="10"/>
        <v>55</v>
      </c>
      <c r="R12" s="29" t="s">
        <v>31</v>
      </c>
    </row>
    <row r="13" spans="2:18" ht="12.75">
      <c r="B13" s="30">
        <v>6</v>
      </c>
      <c r="C13" s="31">
        <v>-115259</v>
      </c>
      <c r="D13" s="31">
        <v>19529</v>
      </c>
      <c r="E13" s="31">
        <v>22747</v>
      </c>
      <c r="F13" s="31">
        <f t="shared" si="0"/>
        <v>42276</v>
      </c>
      <c r="G13" s="31">
        <f t="shared" si="1"/>
        <v>28</v>
      </c>
      <c r="H13" s="31">
        <f t="shared" si="7"/>
        <v>-74</v>
      </c>
      <c r="I13" s="31">
        <f t="shared" si="2"/>
        <v>-14</v>
      </c>
      <c r="J13" s="31">
        <v>-23285</v>
      </c>
      <c r="K13" s="31">
        <f t="shared" si="3"/>
        <v>-4</v>
      </c>
      <c r="L13" s="31">
        <f t="shared" si="8"/>
        <v>-20</v>
      </c>
      <c r="M13" s="31">
        <f t="shared" si="9"/>
        <v>-94</v>
      </c>
      <c r="N13" s="31">
        <f t="shared" si="4"/>
        <v>-18</v>
      </c>
      <c r="O13" s="31">
        <f t="shared" si="5"/>
        <v>599</v>
      </c>
      <c r="P13" s="31">
        <f t="shared" si="6"/>
        <v>10</v>
      </c>
      <c r="Q13" s="31">
        <f t="shared" si="10"/>
        <v>65</v>
      </c>
      <c r="R13" s="29" t="s">
        <v>31</v>
      </c>
    </row>
    <row r="14" spans="2:17" ht="12.75">
      <c r="B14" s="30">
        <v>7</v>
      </c>
      <c r="C14" s="31">
        <v>-115262</v>
      </c>
      <c r="D14" s="31">
        <v>19534</v>
      </c>
      <c r="E14" s="31">
        <v>22753</v>
      </c>
      <c r="F14" s="31">
        <f t="shared" si="0"/>
        <v>42287</v>
      </c>
      <c r="G14" s="31">
        <f t="shared" si="1"/>
        <v>11</v>
      </c>
      <c r="H14" s="31">
        <f t="shared" si="7"/>
        <v>-85</v>
      </c>
      <c r="I14" s="31">
        <f t="shared" si="2"/>
        <v>-11</v>
      </c>
      <c r="J14" s="31">
        <v>-23288</v>
      </c>
      <c r="K14" s="31">
        <f t="shared" si="3"/>
        <v>-3</v>
      </c>
      <c r="L14" s="31">
        <f t="shared" si="8"/>
        <v>-23</v>
      </c>
      <c r="M14" s="31">
        <f t="shared" si="9"/>
        <v>-108</v>
      </c>
      <c r="N14" s="31">
        <f t="shared" si="4"/>
        <v>-14</v>
      </c>
      <c r="O14" s="31">
        <f t="shared" si="5"/>
        <v>596</v>
      </c>
      <c r="P14" s="31">
        <f t="shared" si="6"/>
        <v>-3</v>
      </c>
      <c r="Q14" s="31">
        <f t="shared" si="10"/>
        <v>62</v>
      </c>
    </row>
    <row r="15" spans="2:18" ht="12.75">
      <c r="B15" s="30">
        <v>8</v>
      </c>
      <c r="C15" s="31">
        <v>-115266</v>
      </c>
      <c r="D15" s="31">
        <v>19539</v>
      </c>
      <c r="E15" s="31">
        <v>22759</v>
      </c>
      <c r="F15" s="31">
        <f t="shared" si="0"/>
        <v>42298</v>
      </c>
      <c r="G15" s="31">
        <f t="shared" si="1"/>
        <v>11</v>
      </c>
      <c r="H15" s="31">
        <f t="shared" si="7"/>
        <v>-97</v>
      </c>
      <c r="I15" s="31">
        <f t="shared" si="2"/>
        <v>-12</v>
      </c>
      <c r="J15" s="31">
        <v>-23291</v>
      </c>
      <c r="K15" s="31">
        <f t="shared" si="3"/>
        <v>-3</v>
      </c>
      <c r="L15" s="31">
        <f t="shared" si="8"/>
        <v>-26</v>
      </c>
      <c r="M15" s="31">
        <f t="shared" si="9"/>
        <v>-123</v>
      </c>
      <c r="N15" s="31">
        <f t="shared" si="4"/>
        <v>-15</v>
      </c>
      <c r="O15" s="31">
        <f t="shared" si="5"/>
        <v>592</v>
      </c>
      <c r="P15" s="31">
        <f t="shared" si="6"/>
        <v>-4</v>
      </c>
      <c r="Q15" s="31">
        <f t="shared" si="10"/>
        <v>58</v>
      </c>
      <c r="R15" s="29" t="s">
        <v>31</v>
      </c>
    </row>
    <row r="16" spans="2:18" ht="12.75">
      <c r="B16" s="30">
        <v>9</v>
      </c>
      <c r="C16" s="31">
        <v>-115229</v>
      </c>
      <c r="D16" s="31">
        <v>19563</v>
      </c>
      <c r="E16" s="31">
        <v>22788</v>
      </c>
      <c r="F16" s="31">
        <f t="shared" si="0"/>
        <v>42351</v>
      </c>
      <c r="G16" s="31">
        <f t="shared" si="1"/>
        <v>53</v>
      </c>
      <c r="H16" s="31">
        <f t="shared" si="7"/>
        <v>-109</v>
      </c>
      <c r="I16" s="31">
        <f t="shared" si="2"/>
        <v>-12</v>
      </c>
      <c r="J16" s="31">
        <v>-23295</v>
      </c>
      <c r="K16" s="31">
        <f t="shared" si="3"/>
        <v>-4</v>
      </c>
      <c r="L16" s="31">
        <f t="shared" si="8"/>
        <v>-30</v>
      </c>
      <c r="M16" s="31">
        <f t="shared" si="9"/>
        <v>-139</v>
      </c>
      <c r="N16" s="31">
        <f t="shared" si="4"/>
        <v>-16</v>
      </c>
      <c r="O16" s="31">
        <f t="shared" si="5"/>
        <v>629</v>
      </c>
      <c r="P16" s="31">
        <f t="shared" si="6"/>
        <v>37</v>
      </c>
      <c r="Q16" s="31">
        <f t="shared" si="10"/>
        <v>95</v>
      </c>
      <c r="R16" s="29" t="s">
        <v>31</v>
      </c>
    </row>
    <row r="17" spans="2:18" ht="12.75">
      <c r="B17" s="30">
        <v>10</v>
      </c>
      <c r="C17" s="31">
        <v>-115171</v>
      </c>
      <c r="D17" s="31">
        <v>19597</v>
      </c>
      <c r="E17" s="31">
        <v>22828</v>
      </c>
      <c r="F17" s="31">
        <f t="shared" si="0"/>
        <v>42425</v>
      </c>
      <c r="G17" s="39">
        <f t="shared" si="1"/>
        <v>74</v>
      </c>
      <c r="H17" s="31">
        <f t="shared" si="7"/>
        <v>-122</v>
      </c>
      <c r="I17" s="31">
        <f t="shared" si="2"/>
        <v>-13</v>
      </c>
      <c r="J17" s="31">
        <v>-23298</v>
      </c>
      <c r="K17" s="31">
        <f t="shared" si="3"/>
        <v>-3</v>
      </c>
      <c r="L17" s="31">
        <f t="shared" si="8"/>
        <v>-33</v>
      </c>
      <c r="M17" s="31">
        <f t="shared" si="9"/>
        <v>-155</v>
      </c>
      <c r="N17" s="31">
        <f t="shared" si="4"/>
        <v>-16</v>
      </c>
      <c r="O17" s="31">
        <f t="shared" si="5"/>
        <v>687</v>
      </c>
      <c r="P17" s="31">
        <f t="shared" si="6"/>
        <v>58</v>
      </c>
      <c r="Q17" s="31">
        <f t="shared" si="10"/>
        <v>153</v>
      </c>
      <c r="R17" s="29" t="s">
        <v>31</v>
      </c>
    </row>
    <row r="18" spans="2:18" ht="12.75">
      <c r="B18" s="30">
        <v>11</v>
      </c>
      <c r="C18" s="31">
        <v>-115118</v>
      </c>
      <c r="D18" s="31">
        <v>19629</v>
      </c>
      <c r="E18" s="31">
        <v>22866</v>
      </c>
      <c r="F18" s="31">
        <f t="shared" si="0"/>
        <v>42495</v>
      </c>
      <c r="G18" s="39">
        <f t="shared" si="1"/>
        <v>70</v>
      </c>
      <c r="H18" s="31">
        <f t="shared" si="7"/>
        <v>-135</v>
      </c>
      <c r="I18" s="31">
        <f t="shared" si="2"/>
        <v>-13</v>
      </c>
      <c r="J18" s="31">
        <v>-23302</v>
      </c>
      <c r="K18" s="31">
        <f t="shared" si="3"/>
        <v>-4</v>
      </c>
      <c r="L18" s="31">
        <f t="shared" si="8"/>
        <v>-37</v>
      </c>
      <c r="M18" s="31">
        <f t="shared" si="9"/>
        <v>-172</v>
      </c>
      <c r="N18" s="31">
        <f t="shared" si="4"/>
        <v>-17</v>
      </c>
      <c r="O18" s="31">
        <f t="shared" si="5"/>
        <v>740</v>
      </c>
      <c r="P18" s="31">
        <f t="shared" si="6"/>
        <v>53</v>
      </c>
      <c r="Q18" s="31">
        <f t="shared" si="10"/>
        <v>206</v>
      </c>
      <c r="R18" s="29" t="s">
        <v>31</v>
      </c>
    </row>
    <row r="19" spans="2:18" ht="12.75">
      <c r="B19" s="30">
        <v>12</v>
      </c>
      <c r="C19" s="31">
        <v>-115118</v>
      </c>
      <c r="D19" s="31">
        <v>19637</v>
      </c>
      <c r="E19" s="31">
        <v>22876</v>
      </c>
      <c r="F19" s="31">
        <f t="shared" si="0"/>
        <v>42513</v>
      </c>
      <c r="G19" s="31">
        <f t="shared" si="1"/>
        <v>18</v>
      </c>
      <c r="H19" s="31">
        <f t="shared" si="7"/>
        <v>-150</v>
      </c>
      <c r="I19" s="31">
        <f t="shared" si="2"/>
        <v>-15</v>
      </c>
      <c r="J19" s="31">
        <v>-23305</v>
      </c>
      <c r="K19" s="31">
        <f t="shared" si="3"/>
        <v>-3</v>
      </c>
      <c r="L19" s="31">
        <f t="shared" si="8"/>
        <v>-40</v>
      </c>
      <c r="M19" s="31">
        <f t="shared" si="9"/>
        <v>-190</v>
      </c>
      <c r="N19" s="31">
        <f t="shared" si="4"/>
        <v>-18</v>
      </c>
      <c r="O19" s="31">
        <f t="shared" si="5"/>
        <v>740</v>
      </c>
      <c r="P19" s="31">
        <f t="shared" si="6"/>
        <v>0</v>
      </c>
      <c r="Q19" s="31">
        <f t="shared" si="10"/>
        <v>206</v>
      </c>
      <c r="R19" s="29" t="s">
        <v>31</v>
      </c>
    </row>
    <row r="20" spans="2:17" ht="12.75">
      <c r="B20" s="30">
        <v>13</v>
      </c>
      <c r="C20" s="31">
        <v>-115117</v>
      </c>
      <c r="D20" s="31">
        <v>19643</v>
      </c>
      <c r="E20" s="31">
        <v>22863</v>
      </c>
      <c r="F20" s="31">
        <f t="shared" si="0"/>
        <v>42506</v>
      </c>
      <c r="G20" s="31">
        <f t="shared" si="1"/>
        <v>-7</v>
      </c>
      <c r="H20" s="31">
        <f t="shared" si="7"/>
        <v>-138</v>
      </c>
      <c r="I20" s="31">
        <f t="shared" si="2"/>
        <v>12</v>
      </c>
      <c r="J20" s="31">
        <v>-23309</v>
      </c>
      <c r="K20" s="31">
        <f t="shared" si="3"/>
        <v>-4</v>
      </c>
      <c r="L20" s="31">
        <f t="shared" si="8"/>
        <v>-44</v>
      </c>
      <c r="M20" s="31">
        <f t="shared" si="9"/>
        <v>-182</v>
      </c>
      <c r="N20" s="31">
        <f t="shared" si="4"/>
        <v>8</v>
      </c>
      <c r="O20" s="31">
        <f t="shared" si="5"/>
        <v>741</v>
      </c>
      <c r="P20" s="31">
        <f t="shared" si="6"/>
        <v>1</v>
      </c>
      <c r="Q20" s="31">
        <f t="shared" si="10"/>
        <v>207</v>
      </c>
    </row>
    <row r="21" spans="2:17" ht="12.75">
      <c r="B21" s="30">
        <v>14</v>
      </c>
      <c r="C21" s="31">
        <v>-115109</v>
      </c>
      <c r="D21" s="31">
        <v>19653</v>
      </c>
      <c r="E21" s="31">
        <v>22874</v>
      </c>
      <c r="F21" s="31">
        <f t="shared" si="0"/>
        <v>42527</v>
      </c>
      <c r="G21" s="31">
        <f t="shared" si="1"/>
        <v>21</v>
      </c>
      <c r="H21" s="31">
        <f t="shared" si="7"/>
        <v>-148</v>
      </c>
      <c r="I21" s="31">
        <f t="shared" si="2"/>
        <v>-10</v>
      </c>
      <c r="J21" s="31">
        <v>-23312</v>
      </c>
      <c r="K21" s="31">
        <f t="shared" si="3"/>
        <v>-3</v>
      </c>
      <c r="L21" s="31">
        <f t="shared" si="8"/>
        <v>-47</v>
      </c>
      <c r="M21" s="31">
        <f t="shared" si="9"/>
        <v>-195</v>
      </c>
      <c r="N21" s="31">
        <f t="shared" si="4"/>
        <v>-13</v>
      </c>
      <c r="O21" s="31">
        <f t="shared" si="5"/>
        <v>749</v>
      </c>
      <c r="P21" s="31">
        <f t="shared" si="6"/>
        <v>8</v>
      </c>
      <c r="Q21" s="31">
        <f t="shared" si="10"/>
        <v>215</v>
      </c>
    </row>
    <row r="22" spans="2:17" ht="12.75">
      <c r="B22" s="30">
        <v>15</v>
      </c>
      <c r="C22" s="31">
        <v>-115079</v>
      </c>
      <c r="D22" s="31">
        <v>19673</v>
      </c>
      <c r="E22" s="31">
        <v>22896</v>
      </c>
      <c r="F22" s="31">
        <f t="shared" si="0"/>
        <v>42569</v>
      </c>
      <c r="G22" s="31">
        <f t="shared" si="1"/>
        <v>42</v>
      </c>
      <c r="H22" s="31">
        <f t="shared" si="7"/>
        <v>-156</v>
      </c>
      <c r="I22" s="31">
        <f t="shared" si="2"/>
        <v>-8</v>
      </c>
      <c r="J22" s="31">
        <v>-23316</v>
      </c>
      <c r="K22" s="31">
        <f t="shared" si="3"/>
        <v>-4</v>
      </c>
      <c r="L22" s="31">
        <f t="shared" si="8"/>
        <v>-51</v>
      </c>
      <c r="M22" s="31">
        <f t="shared" si="9"/>
        <v>-207</v>
      </c>
      <c r="N22" s="31">
        <f t="shared" si="4"/>
        <v>-12</v>
      </c>
      <c r="O22" s="31">
        <f t="shared" si="5"/>
        <v>779</v>
      </c>
      <c r="P22" s="31">
        <f t="shared" si="6"/>
        <v>30</v>
      </c>
      <c r="Q22" s="31">
        <f t="shared" si="10"/>
        <v>245</v>
      </c>
    </row>
    <row r="23" spans="2:18" ht="12.75">
      <c r="B23" s="30">
        <v>16</v>
      </c>
      <c r="C23" s="31">
        <v>-115088</v>
      </c>
      <c r="D23" s="31">
        <v>19677</v>
      </c>
      <c r="E23" s="31">
        <v>22921</v>
      </c>
      <c r="F23" s="31">
        <f t="shared" si="0"/>
        <v>42598</v>
      </c>
      <c r="G23" s="31">
        <f t="shared" si="1"/>
        <v>29</v>
      </c>
      <c r="H23" s="31">
        <f t="shared" si="7"/>
        <v>-191</v>
      </c>
      <c r="I23" s="31">
        <f t="shared" si="2"/>
        <v>-35</v>
      </c>
      <c r="J23" s="31">
        <v>-23319</v>
      </c>
      <c r="K23" s="31">
        <f t="shared" si="3"/>
        <v>-3</v>
      </c>
      <c r="L23" s="31">
        <f t="shared" si="8"/>
        <v>-54</v>
      </c>
      <c r="M23" s="31">
        <f t="shared" si="9"/>
        <v>-245</v>
      </c>
      <c r="N23" s="31">
        <f t="shared" si="4"/>
        <v>-38</v>
      </c>
      <c r="O23" s="31">
        <f t="shared" si="5"/>
        <v>770</v>
      </c>
      <c r="P23" s="31">
        <f t="shared" si="6"/>
        <v>-9</v>
      </c>
      <c r="Q23" s="31">
        <f t="shared" si="10"/>
        <v>236</v>
      </c>
      <c r="R23" s="29" t="s">
        <v>31</v>
      </c>
    </row>
    <row r="24" spans="2:18" ht="12.75">
      <c r="B24" s="30">
        <v>17</v>
      </c>
      <c r="C24" s="31">
        <v>-115090</v>
      </c>
      <c r="D24" s="31">
        <v>19683</v>
      </c>
      <c r="E24" s="31">
        <v>22929</v>
      </c>
      <c r="F24" s="31">
        <f t="shared" si="0"/>
        <v>42612</v>
      </c>
      <c r="G24" s="31">
        <f t="shared" si="1"/>
        <v>14</v>
      </c>
      <c r="H24" s="31">
        <f t="shared" si="7"/>
        <v>-203</v>
      </c>
      <c r="I24" s="31">
        <f t="shared" si="2"/>
        <v>-12</v>
      </c>
      <c r="J24" s="31">
        <v>-23323</v>
      </c>
      <c r="K24" s="31">
        <f t="shared" si="3"/>
        <v>-4</v>
      </c>
      <c r="L24" s="31">
        <f t="shared" si="8"/>
        <v>-58</v>
      </c>
      <c r="M24" s="31">
        <f t="shared" si="9"/>
        <v>-261</v>
      </c>
      <c r="N24" s="31">
        <f t="shared" si="4"/>
        <v>-16</v>
      </c>
      <c r="O24" s="31">
        <f t="shared" si="5"/>
        <v>768</v>
      </c>
      <c r="P24" s="31">
        <f t="shared" si="6"/>
        <v>-2</v>
      </c>
      <c r="Q24" s="31">
        <f t="shared" si="10"/>
        <v>234</v>
      </c>
      <c r="R24" s="29" t="s">
        <v>31</v>
      </c>
    </row>
    <row r="25" spans="2:18" ht="12.75">
      <c r="B25" s="30">
        <v>18</v>
      </c>
      <c r="C25" s="31">
        <v>-115059</v>
      </c>
      <c r="D25" s="31">
        <v>19704</v>
      </c>
      <c r="E25" s="31">
        <v>22954</v>
      </c>
      <c r="F25" s="31">
        <f t="shared" si="0"/>
        <v>42658</v>
      </c>
      <c r="G25" s="31">
        <f t="shared" si="1"/>
        <v>46</v>
      </c>
      <c r="H25" s="31">
        <f t="shared" si="7"/>
        <v>-215</v>
      </c>
      <c r="I25" s="31">
        <f t="shared" si="2"/>
        <v>-12</v>
      </c>
      <c r="J25" s="31">
        <v>-23326</v>
      </c>
      <c r="K25" s="31">
        <f t="shared" si="3"/>
        <v>-3</v>
      </c>
      <c r="L25" s="31">
        <f t="shared" si="8"/>
        <v>-61</v>
      </c>
      <c r="M25" s="31">
        <f t="shared" si="9"/>
        <v>-276</v>
      </c>
      <c r="N25" s="31">
        <f t="shared" si="4"/>
        <v>-15</v>
      </c>
      <c r="O25" s="31">
        <f t="shared" si="5"/>
        <v>799</v>
      </c>
      <c r="P25" s="31">
        <f t="shared" si="6"/>
        <v>31</v>
      </c>
      <c r="Q25" s="31">
        <f t="shared" si="10"/>
        <v>265</v>
      </c>
      <c r="R25" s="29" t="s">
        <v>31</v>
      </c>
    </row>
    <row r="26" spans="2:18" ht="12.75">
      <c r="B26" s="30">
        <v>19</v>
      </c>
      <c r="C26" s="31">
        <v>-115061</v>
      </c>
      <c r="D26" s="31">
        <v>19712</v>
      </c>
      <c r="E26" s="31">
        <v>22964</v>
      </c>
      <c r="F26" s="31">
        <f t="shared" si="0"/>
        <v>42676</v>
      </c>
      <c r="G26" s="31">
        <f t="shared" si="1"/>
        <v>18</v>
      </c>
      <c r="H26" s="31">
        <f t="shared" si="7"/>
        <v>-232</v>
      </c>
      <c r="I26" s="31">
        <f t="shared" si="2"/>
        <v>-17</v>
      </c>
      <c r="J26" s="31">
        <v>-23329</v>
      </c>
      <c r="K26" s="31">
        <f t="shared" si="3"/>
        <v>-3</v>
      </c>
      <c r="L26" s="31">
        <f t="shared" si="8"/>
        <v>-64</v>
      </c>
      <c r="M26" s="31">
        <f t="shared" si="9"/>
        <v>-296</v>
      </c>
      <c r="N26" s="31">
        <f t="shared" si="4"/>
        <v>-20</v>
      </c>
      <c r="O26" s="31">
        <f t="shared" si="5"/>
        <v>797</v>
      </c>
      <c r="P26" s="31">
        <f t="shared" si="6"/>
        <v>-2</v>
      </c>
      <c r="Q26" s="31">
        <f t="shared" si="10"/>
        <v>263</v>
      </c>
      <c r="R26" s="29" t="s">
        <v>31</v>
      </c>
    </row>
    <row r="27" spans="2:18" ht="12.75">
      <c r="B27" s="30">
        <v>20</v>
      </c>
      <c r="C27" s="31">
        <v>-115014</v>
      </c>
      <c r="D27" s="31">
        <v>19742</v>
      </c>
      <c r="E27" s="31">
        <v>22998</v>
      </c>
      <c r="F27" s="31">
        <f t="shared" si="0"/>
        <v>42740</v>
      </c>
      <c r="G27" s="40">
        <f t="shared" si="1"/>
        <v>64</v>
      </c>
      <c r="H27" s="31">
        <f t="shared" si="7"/>
        <v>-245</v>
      </c>
      <c r="I27" s="31">
        <f t="shared" si="2"/>
        <v>-13</v>
      </c>
      <c r="J27" s="31">
        <v>-23333</v>
      </c>
      <c r="K27" s="31">
        <f t="shared" si="3"/>
        <v>-4</v>
      </c>
      <c r="L27" s="31">
        <f t="shared" si="8"/>
        <v>-68</v>
      </c>
      <c r="M27" s="31">
        <f t="shared" si="9"/>
        <v>-313</v>
      </c>
      <c r="N27" s="31">
        <f t="shared" si="4"/>
        <v>-17</v>
      </c>
      <c r="O27" s="31">
        <f t="shared" si="5"/>
        <v>844</v>
      </c>
      <c r="P27" s="31">
        <f t="shared" si="6"/>
        <v>47</v>
      </c>
      <c r="Q27" s="31">
        <f t="shared" si="10"/>
        <v>310</v>
      </c>
      <c r="R27" s="29" t="s">
        <v>31</v>
      </c>
    </row>
    <row r="28" spans="2:17" ht="12.75">
      <c r="B28" s="30">
        <v>21</v>
      </c>
      <c r="C28" s="31">
        <v>-114978</v>
      </c>
      <c r="D28" s="31">
        <v>19763</v>
      </c>
      <c r="E28" s="31">
        <v>23025</v>
      </c>
      <c r="F28" s="31">
        <f t="shared" si="0"/>
        <v>42788</v>
      </c>
      <c r="G28" s="31">
        <f t="shared" si="1"/>
        <v>48</v>
      </c>
      <c r="H28" s="31">
        <f t="shared" si="7"/>
        <v>-253</v>
      </c>
      <c r="I28" s="31">
        <f t="shared" si="2"/>
        <v>-8</v>
      </c>
      <c r="J28" s="31">
        <v>-23337</v>
      </c>
      <c r="K28" s="31">
        <f t="shared" si="3"/>
        <v>-4</v>
      </c>
      <c r="L28" s="31">
        <f t="shared" si="8"/>
        <v>-72</v>
      </c>
      <c r="M28" s="31">
        <f t="shared" si="9"/>
        <v>-325</v>
      </c>
      <c r="N28" s="31">
        <f t="shared" si="4"/>
        <v>-12</v>
      </c>
      <c r="O28" s="31">
        <f t="shared" si="5"/>
        <v>880</v>
      </c>
      <c r="P28" s="31">
        <f t="shared" si="6"/>
        <v>36</v>
      </c>
      <c r="Q28" s="31">
        <f t="shared" si="10"/>
        <v>346</v>
      </c>
    </row>
    <row r="29" spans="2:18" ht="12.75">
      <c r="B29" s="30">
        <v>22</v>
      </c>
      <c r="C29" s="31">
        <v>-114975</v>
      </c>
      <c r="D29" s="31">
        <v>19773</v>
      </c>
      <c r="E29" s="31">
        <v>23034</v>
      </c>
      <c r="F29" s="31">
        <f t="shared" si="0"/>
        <v>42807</v>
      </c>
      <c r="G29" s="31">
        <f t="shared" si="1"/>
        <v>19</v>
      </c>
      <c r="H29" s="31">
        <f t="shared" si="7"/>
        <v>-266</v>
      </c>
      <c r="I29" s="31">
        <f t="shared" si="2"/>
        <v>-13</v>
      </c>
      <c r="J29" s="31">
        <v>-23340</v>
      </c>
      <c r="K29" s="31">
        <f t="shared" si="3"/>
        <v>-3</v>
      </c>
      <c r="L29" s="31">
        <f t="shared" si="8"/>
        <v>-75</v>
      </c>
      <c r="M29" s="31">
        <f t="shared" si="9"/>
        <v>-341</v>
      </c>
      <c r="N29" s="31">
        <f t="shared" si="4"/>
        <v>-16</v>
      </c>
      <c r="O29" s="31">
        <f t="shared" si="5"/>
        <v>883</v>
      </c>
      <c r="P29" s="31">
        <f t="shared" si="6"/>
        <v>3</v>
      </c>
      <c r="Q29" s="31">
        <f t="shared" si="10"/>
        <v>349</v>
      </c>
      <c r="R29" s="29" t="s">
        <v>66</v>
      </c>
    </row>
    <row r="30" spans="2:18" ht="12.75">
      <c r="B30" s="30">
        <v>23</v>
      </c>
      <c r="C30" s="31">
        <v>-114988</v>
      </c>
      <c r="D30" s="31">
        <v>19777</v>
      </c>
      <c r="E30" s="31">
        <v>23039</v>
      </c>
      <c r="F30" s="31">
        <f t="shared" si="0"/>
        <v>42816</v>
      </c>
      <c r="G30" s="31">
        <f t="shared" si="1"/>
        <v>9</v>
      </c>
      <c r="H30" s="31">
        <f t="shared" si="7"/>
        <v>-284</v>
      </c>
      <c r="I30" s="31">
        <f t="shared" si="2"/>
        <v>-18</v>
      </c>
      <c r="J30" s="31">
        <v>-23344</v>
      </c>
      <c r="K30" s="31">
        <f t="shared" si="3"/>
        <v>-4</v>
      </c>
      <c r="L30" s="31">
        <f t="shared" si="8"/>
        <v>-79</v>
      </c>
      <c r="M30" s="31">
        <f t="shared" si="9"/>
        <v>-363</v>
      </c>
      <c r="N30" s="31">
        <f t="shared" si="4"/>
        <v>-22</v>
      </c>
      <c r="O30" s="31">
        <f t="shared" si="5"/>
        <v>870</v>
      </c>
      <c r="P30" s="31">
        <f t="shared" si="6"/>
        <v>-13</v>
      </c>
      <c r="Q30" s="31">
        <f t="shared" si="10"/>
        <v>336</v>
      </c>
      <c r="R30" s="29" t="s">
        <v>31</v>
      </c>
    </row>
    <row r="31" spans="2:18" ht="12.75">
      <c r="B31" s="30">
        <v>24</v>
      </c>
      <c r="C31" s="31">
        <v>-114962</v>
      </c>
      <c r="D31" s="31">
        <v>19794</v>
      </c>
      <c r="E31" s="31">
        <v>23059</v>
      </c>
      <c r="F31" s="31">
        <f t="shared" si="0"/>
        <v>42853</v>
      </c>
      <c r="G31" s="31">
        <f t="shared" si="1"/>
        <v>37</v>
      </c>
      <c r="H31" s="31">
        <f t="shared" si="7"/>
        <v>-292</v>
      </c>
      <c r="I31" s="31">
        <f t="shared" si="2"/>
        <v>-8</v>
      </c>
      <c r="J31" s="31">
        <v>-23347</v>
      </c>
      <c r="K31" s="31">
        <f t="shared" si="3"/>
        <v>-3</v>
      </c>
      <c r="L31" s="31">
        <f t="shared" si="8"/>
        <v>-82</v>
      </c>
      <c r="M31" s="31">
        <f t="shared" si="9"/>
        <v>-374</v>
      </c>
      <c r="N31" s="31">
        <f t="shared" si="4"/>
        <v>-11</v>
      </c>
      <c r="O31" s="31">
        <f t="shared" si="5"/>
        <v>896</v>
      </c>
      <c r="P31" s="31">
        <f t="shared" si="6"/>
        <v>26</v>
      </c>
      <c r="Q31" s="31">
        <f t="shared" si="10"/>
        <v>362</v>
      </c>
      <c r="R31" s="29" t="s">
        <v>32</v>
      </c>
    </row>
    <row r="32" spans="2:18" ht="12.75">
      <c r="B32" s="30">
        <v>25</v>
      </c>
      <c r="C32" s="31">
        <v>-114941</v>
      </c>
      <c r="D32" s="31">
        <v>19813</v>
      </c>
      <c r="E32" s="31">
        <v>23083</v>
      </c>
      <c r="F32" s="31">
        <f t="shared" si="0"/>
        <v>42896</v>
      </c>
      <c r="G32" s="31">
        <f t="shared" si="1"/>
        <v>43</v>
      </c>
      <c r="H32" s="31">
        <f t="shared" si="7"/>
        <v>-310</v>
      </c>
      <c r="I32" s="31">
        <f t="shared" si="2"/>
        <v>-18</v>
      </c>
      <c r="J32" s="31">
        <v>-23351</v>
      </c>
      <c r="K32" s="31">
        <f t="shared" si="3"/>
        <v>-4</v>
      </c>
      <c r="L32" s="31">
        <f t="shared" si="8"/>
        <v>-86</v>
      </c>
      <c r="M32" s="31">
        <f t="shared" si="9"/>
        <v>-396</v>
      </c>
      <c r="N32" s="31">
        <f t="shared" si="4"/>
        <v>-22</v>
      </c>
      <c r="O32" s="31">
        <f t="shared" si="5"/>
        <v>917</v>
      </c>
      <c r="P32" s="31">
        <f t="shared" si="6"/>
        <v>21</v>
      </c>
      <c r="Q32" s="31">
        <f t="shared" si="10"/>
        <v>383</v>
      </c>
      <c r="R32" s="29" t="s">
        <v>67</v>
      </c>
    </row>
    <row r="33" spans="2:18" ht="12.75">
      <c r="B33" s="30">
        <v>26</v>
      </c>
      <c r="C33" s="31">
        <v>-114919</v>
      </c>
      <c r="D33" s="31">
        <v>19834</v>
      </c>
      <c r="E33" s="31">
        <v>23109</v>
      </c>
      <c r="F33" s="31">
        <f t="shared" si="0"/>
        <v>42943</v>
      </c>
      <c r="G33" s="31">
        <f t="shared" si="1"/>
        <v>47</v>
      </c>
      <c r="H33" s="31">
        <f t="shared" si="7"/>
        <v>-331</v>
      </c>
      <c r="I33" s="31">
        <f t="shared" si="2"/>
        <v>-21</v>
      </c>
      <c r="J33" s="31">
        <v>-23355</v>
      </c>
      <c r="K33" s="31">
        <f t="shared" si="3"/>
        <v>-4</v>
      </c>
      <c r="L33" s="31">
        <f t="shared" si="8"/>
        <v>-90</v>
      </c>
      <c r="M33" s="31">
        <f t="shared" si="9"/>
        <v>-421</v>
      </c>
      <c r="N33" s="31">
        <f t="shared" si="4"/>
        <v>-25</v>
      </c>
      <c r="O33" s="31">
        <f t="shared" si="5"/>
        <v>939</v>
      </c>
      <c r="P33" s="31">
        <f t="shared" si="6"/>
        <v>22</v>
      </c>
      <c r="Q33" s="31">
        <f t="shared" si="10"/>
        <v>405</v>
      </c>
      <c r="R33" s="29" t="s">
        <v>67</v>
      </c>
    </row>
    <row r="34" spans="2:18" ht="12.75">
      <c r="B34" s="30">
        <v>27</v>
      </c>
      <c r="C34" s="31">
        <v>-114862</v>
      </c>
      <c r="D34" s="31">
        <v>19867</v>
      </c>
      <c r="E34" s="31">
        <v>23147</v>
      </c>
      <c r="F34" s="31">
        <f t="shared" si="0"/>
        <v>43014</v>
      </c>
      <c r="G34" s="39">
        <f t="shared" si="1"/>
        <v>71</v>
      </c>
      <c r="H34" s="31">
        <f t="shared" si="7"/>
        <v>-341</v>
      </c>
      <c r="I34" s="31">
        <f t="shared" si="2"/>
        <v>-10</v>
      </c>
      <c r="J34" s="31">
        <v>-23359</v>
      </c>
      <c r="K34" s="31">
        <f t="shared" si="3"/>
        <v>-4</v>
      </c>
      <c r="L34" s="31">
        <f t="shared" si="8"/>
        <v>-94</v>
      </c>
      <c r="M34" s="31">
        <f t="shared" si="9"/>
        <v>-435</v>
      </c>
      <c r="N34" s="31">
        <f t="shared" si="4"/>
        <v>-14</v>
      </c>
      <c r="O34" s="31">
        <f t="shared" si="5"/>
        <v>996</v>
      </c>
      <c r="P34" s="31">
        <f t="shared" si="6"/>
        <v>57</v>
      </c>
      <c r="Q34" s="31">
        <f t="shared" si="10"/>
        <v>462</v>
      </c>
      <c r="R34" s="29" t="s">
        <v>32</v>
      </c>
    </row>
    <row r="35" spans="2:18" ht="12.75">
      <c r="B35" s="30">
        <v>28</v>
      </c>
      <c r="C35" s="31">
        <v>-114808</v>
      </c>
      <c r="D35" s="31">
        <v>19898</v>
      </c>
      <c r="E35" s="31">
        <v>23185</v>
      </c>
      <c r="F35" s="31">
        <f t="shared" si="0"/>
        <v>43083</v>
      </c>
      <c r="G35" s="40">
        <f t="shared" si="1"/>
        <v>69</v>
      </c>
      <c r="H35" s="31">
        <f t="shared" si="7"/>
        <v>-353</v>
      </c>
      <c r="I35" s="31">
        <f t="shared" si="2"/>
        <v>-12</v>
      </c>
      <c r="J35" s="31">
        <v>-23362</v>
      </c>
      <c r="K35" s="31">
        <f t="shared" si="3"/>
        <v>-3</v>
      </c>
      <c r="L35" s="31">
        <f t="shared" si="8"/>
        <v>-97</v>
      </c>
      <c r="M35" s="31">
        <f t="shared" si="9"/>
        <v>-450</v>
      </c>
      <c r="N35" s="31">
        <f t="shared" si="4"/>
        <v>-15</v>
      </c>
      <c r="O35" s="31">
        <f t="shared" si="5"/>
        <v>1050</v>
      </c>
      <c r="P35" s="31">
        <f t="shared" si="6"/>
        <v>54</v>
      </c>
      <c r="Q35" s="31">
        <f t="shared" si="10"/>
        <v>516</v>
      </c>
      <c r="R35" s="29" t="s">
        <v>32</v>
      </c>
    </row>
    <row r="36" spans="2:18" ht="12.75">
      <c r="B36" s="30">
        <v>29</v>
      </c>
      <c r="C36" s="31">
        <v>-114752</v>
      </c>
      <c r="D36" s="31">
        <v>19931</v>
      </c>
      <c r="E36" s="31">
        <v>23225</v>
      </c>
      <c r="F36" s="31">
        <f t="shared" si="0"/>
        <v>43156</v>
      </c>
      <c r="G36" s="39">
        <f t="shared" si="1"/>
        <v>73</v>
      </c>
      <c r="H36" s="31">
        <f t="shared" si="7"/>
        <v>-366</v>
      </c>
      <c r="I36" s="31">
        <f t="shared" si="2"/>
        <v>-13</v>
      </c>
      <c r="J36" s="31">
        <v>-23366</v>
      </c>
      <c r="K36" s="31">
        <f t="shared" si="3"/>
        <v>-4</v>
      </c>
      <c r="L36" s="31">
        <f t="shared" si="8"/>
        <v>-101</v>
      </c>
      <c r="M36" s="31">
        <f t="shared" si="9"/>
        <v>-467</v>
      </c>
      <c r="N36" s="31">
        <f t="shared" si="4"/>
        <v>-17</v>
      </c>
      <c r="O36" s="31">
        <f t="shared" si="5"/>
        <v>1106</v>
      </c>
      <c r="P36" s="31">
        <f t="shared" si="6"/>
        <v>56</v>
      </c>
      <c r="Q36" s="31">
        <f t="shared" si="10"/>
        <v>572</v>
      </c>
      <c r="R36" s="29" t="s">
        <v>32</v>
      </c>
    </row>
    <row r="37" spans="2:18" ht="12.75">
      <c r="B37" s="30">
        <v>30</v>
      </c>
      <c r="C37" s="31">
        <v>-114700</v>
      </c>
      <c r="D37" s="31">
        <v>19964</v>
      </c>
      <c r="E37" s="31">
        <v>23265</v>
      </c>
      <c r="F37" s="31">
        <f t="shared" si="0"/>
        <v>43229</v>
      </c>
      <c r="G37" s="39">
        <f t="shared" si="1"/>
        <v>73</v>
      </c>
      <c r="H37" s="31">
        <f t="shared" si="7"/>
        <v>-384</v>
      </c>
      <c r="I37" s="31">
        <f t="shared" si="2"/>
        <v>-18</v>
      </c>
      <c r="J37" s="31">
        <v>-23369</v>
      </c>
      <c r="K37" s="31">
        <f t="shared" si="3"/>
        <v>-3</v>
      </c>
      <c r="L37" s="31">
        <f t="shared" si="8"/>
        <v>-104</v>
      </c>
      <c r="M37" s="31">
        <f t="shared" si="9"/>
        <v>-488</v>
      </c>
      <c r="N37" s="31">
        <f t="shared" si="4"/>
        <v>-21</v>
      </c>
      <c r="O37" s="31">
        <f t="shared" si="5"/>
        <v>1158</v>
      </c>
      <c r="P37" s="31">
        <f t="shared" si="6"/>
        <v>52</v>
      </c>
      <c r="Q37" s="31">
        <f t="shared" si="10"/>
        <v>624</v>
      </c>
      <c r="R37" s="29" t="s">
        <v>67</v>
      </c>
    </row>
    <row r="38" spans="2:17" s="26" customFormat="1" ht="51">
      <c r="B38" s="24"/>
      <c r="E38" s="32" t="s">
        <v>44</v>
      </c>
      <c r="F38" s="32" t="s">
        <v>8</v>
      </c>
      <c r="G38" s="27" t="s">
        <v>29</v>
      </c>
      <c r="H38" s="32" t="s">
        <v>45</v>
      </c>
      <c r="I38" s="27" t="s">
        <v>28</v>
      </c>
      <c r="J38" s="32" t="s">
        <v>43</v>
      </c>
      <c r="K38" s="27" t="s">
        <v>28</v>
      </c>
      <c r="M38" s="32" t="s">
        <v>3</v>
      </c>
      <c r="N38" s="27" t="s">
        <v>26</v>
      </c>
      <c r="O38" s="32" t="s">
        <v>25</v>
      </c>
      <c r="P38" s="27" t="s">
        <v>27</v>
      </c>
      <c r="Q38" s="27" t="s">
        <v>16</v>
      </c>
    </row>
    <row r="39" spans="5:17" ht="12.75">
      <c r="E39" s="34">
        <f>F39/9.81</f>
        <v>113.35372069317023</v>
      </c>
      <c r="F39" s="35">
        <f>SUM(G8:G37)</f>
        <v>1112</v>
      </c>
      <c r="G39" s="35">
        <f>AVERAGE(G8:G37)</f>
        <v>37.06666666666667</v>
      </c>
      <c r="H39" s="35">
        <f>SUM(I8:I37)</f>
        <v>-384</v>
      </c>
      <c r="I39" s="35">
        <f>AVERAGE(I8:I37)</f>
        <v>-12.8</v>
      </c>
      <c r="J39" s="35">
        <f>SUM(K8:K37)</f>
        <v>-104</v>
      </c>
      <c r="K39" s="35">
        <f>AVERAGE(K8:K37)</f>
        <v>-3.466666666666667</v>
      </c>
      <c r="M39" s="35">
        <f>SUM(N8:N37)</f>
        <v>-488</v>
      </c>
      <c r="N39" s="35">
        <f>AVERAGE(N8:N37)</f>
        <v>-16.266666666666666</v>
      </c>
      <c r="O39" s="35">
        <f>SUM(P8:P37)</f>
        <v>624</v>
      </c>
      <c r="P39" s="35">
        <f>AVERAGE(P8:P37)</f>
        <v>20.8</v>
      </c>
      <c r="Q39" s="35">
        <f>O37</f>
        <v>1158</v>
      </c>
    </row>
    <row r="40" spans="2:17" s="10" customFormat="1" ht="12.75">
      <c r="B40" s="11"/>
      <c r="D40" s="14">
        <v>41518</v>
      </c>
      <c r="E40" s="10">
        <f>F40/9.81</f>
        <v>117.73700305810397</v>
      </c>
      <c r="F40" s="10">
        <v>1155</v>
      </c>
      <c r="G40" s="10">
        <f>F40/30</f>
        <v>38.5</v>
      </c>
      <c r="H40" s="10">
        <v>-289</v>
      </c>
      <c r="I40" s="20">
        <f>H40/30</f>
        <v>-9.633333333333333</v>
      </c>
      <c r="J40" s="10">
        <v>-147</v>
      </c>
      <c r="K40" s="10">
        <f>J40/30</f>
        <v>-4.9</v>
      </c>
      <c r="L40" s="41">
        <v>77</v>
      </c>
      <c r="M40" s="10">
        <v>-436</v>
      </c>
      <c r="N40" s="10">
        <f>M40/30</f>
        <v>-14.533333333333333</v>
      </c>
      <c r="O40" s="10">
        <v>719</v>
      </c>
      <c r="P40" s="10">
        <f>O40/30</f>
        <v>23.966666666666665</v>
      </c>
      <c r="Q40" s="10">
        <v>-43</v>
      </c>
    </row>
    <row r="41" spans="2:17" s="10" customFormat="1" ht="12.75">
      <c r="B41" s="11"/>
      <c r="C41" s="17"/>
      <c r="D41" s="14">
        <v>41883</v>
      </c>
      <c r="E41" s="10">
        <f>F41/9.81</f>
        <v>118.34862385321101</v>
      </c>
      <c r="F41" s="10">
        <v>1161</v>
      </c>
      <c r="G41" s="10">
        <f>F41/30</f>
        <v>38.7</v>
      </c>
      <c r="H41" s="10">
        <v>-530</v>
      </c>
      <c r="I41" s="20">
        <f>H41/30</f>
        <v>-17.666666666666668</v>
      </c>
      <c r="J41" s="10">
        <v>-178</v>
      </c>
      <c r="K41" s="10">
        <f>J41/30</f>
        <v>-5.933333333333334</v>
      </c>
      <c r="L41" s="43">
        <v>74</v>
      </c>
      <c r="M41" s="10">
        <v>-708</v>
      </c>
      <c r="N41" s="10">
        <f>M41/30</f>
        <v>-23.6</v>
      </c>
      <c r="O41" s="10">
        <v>453</v>
      </c>
      <c r="P41" s="10">
        <f>O41/30</f>
        <v>15.1</v>
      </c>
      <c r="Q41" s="10">
        <v>913</v>
      </c>
    </row>
    <row r="42" spans="2:17" s="10" customFormat="1" ht="12.75">
      <c r="B42" s="11"/>
      <c r="D42" s="14">
        <v>42248</v>
      </c>
      <c r="E42" s="10">
        <f>F42/9.81</f>
        <v>113.35372069317023</v>
      </c>
      <c r="F42" s="10">
        <v>1112</v>
      </c>
      <c r="G42" s="10">
        <f>F42/30</f>
        <v>37.06666666666667</v>
      </c>
      <c r="H42" s="16">
        <v>-384</v>
      </c>
      <c r="I42" s="20">
        <f>H42/30</f>
        <v>-12.8</v>
      </c>
      <c r="J42" s="16">
        <v>-104</v>
      </c>
      <c r="K42" s="10">
        <f>J42/30</f>
        <v>-3.466666666666667</v>
      </c>
      <c r="L42" s="42">
        <v>73</v>
      </c>
      <c r="M42" s="10">
        <v>-488</v>
      </c>
      <c r="N42" s="10">
        <f>M42/30</f>
        <v>-16.266666666666666</v>
      </c>
      <c r="O42" s="10">
        <v>624</v>
      </c>
      <c r="P42" s="10">
        <f>O42/30</f>
        <v>20.8</v>
      </c>
      <c r="Q42" s="10">
        <v>1158</v>
      </c>
    </row>
    <row r="43" spans="2:18" s="10" customFormat="1" ht="12.75">
      <c r="B43" s="11"/>
      <c r="D43" s="14"/>
      <c r="H43" s="16"/>
      <c r="I43" s="20"/>
      <c r="J43" s="16"/>
      <c r="L43" s="16"/>
      <c r="R43" s="16"/>
    </row>
    <row r="44" spans="2:12" s="10" customFormat="1" ht="12.75">
      <c r="B44" s="11"/>
      <c r="D44" s="14"/>
      <c r="H44" s="17"/>
      <c r="I44" s="20"/>
      <c r="J44" s="17"/>
      <c r="L44" s="17"/>
    </row>
    <row r="45" spans="2:12" s="10" customFormat="1" ht="12.75">
      <c r="B45" s="11"/>
      <c r="D45" s="14">
        <v>41153</v>
      </c>
      <c r="F45" s="10">
        <v>1298</v>
      </c>
      <c r="I45" s="20"/>
      <c r="L45" s="47">
        <v>80</v>
      </c>
    </row>
    <row r="46" spans="2:9" s="10" customFormat="1" ht="12.75">
      <c r="B46" s="11"/>
      <c r="D46" s="14"/>
      <c r="I46" s="20"/>
    </row>
    <row r="47" spans="2:9" s="10" customFormat="1" ht="12.75">
      <c r="B47" s="11"/>
      <c r="D47" s="14"/>
      <c r="I47" s="20"/>
    </row>
    <row r="48" spans="2:9" s="10" customFormat="1" ht="12.75">
      <c r="B48" s="11"/>
      <c r="D48" s="14"/>
      <c r="I48" s="20"/>
    </row>
    <row r="49" spans="2:9" s="10" customFormat="1" ht="12.75">
      <c r="B49" s="11"/>
      <c r="D49" s="14"/>
      <c r="I49" s="20"/>
    </row>
    <row r="50" spans="2:9" s="10" customFormat="1" ht="12.75">
      <c r="B50" s="11"/>
      <c r="D50" s="14"/>
      <c r="I50" s="20"/>
    </row>
    <row r="51" spans="2:9" s="10" customFormat="1" ht="12.75">
      <c r="B51" s="11"/>
      <c r="D51" s="14"/>
      <c r="I51" s="20"/>
    </row>
    <row r="52" spans="2:9" s="10" customFormat="1" ht="12.75">
      <c r="B52" s="11"/>
      <c r="D52" s="14"/>
      <c r="I52" s="20"/>
    </row>
    <row r="53" spans="2:9" s="10" customFormat="1" ht="12.75">
      <c r="B53" s="11"/>
      <c r="D53" s="14"/>
      <c r="I53" s="20"/>
    </row>
    <row r="54" spans="2:9" s="10" customFormat="1" ht="12.75">
      <c r="B54" s="11"/>
      <c r="D54" s="14"/>
      <c r="I54" s="20"/>
    </row>
    <row r="55" spans="2:9" s="10" customFormat="1" ht="12.75">
      <c r="B55" s="11"/>
      <c r="D55" s="14"/>
      <c r="I55" s="20"/>
    </row>
    <row r="56" ht="12.75">
      <c r="N56" s="33"/>
    </row>
    <row r="57" spans="3:15" ht="12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7"/>
    </row>
    <row r="58" spans="3:16" ht="12.75">
      <c r="C58" s="29" t="s">
        <v>47</v>
      </c>
      <c r="H58" s="37" t="s">
        <v>48</v>
      </c>
      <c r="I58" s="37"/>
      <c r="J58" s="37"/>
      <c r="K58" s="37"/>
      <c r="L58" s="37"/>
      <c r="M58" s="37"/>
      <c r="N58" s="37"/>
      <c r="O58" s="37"/>
      <c r="P58" s="37"/>
    </row>
    <row r="59" spans="3:18" ht="12.75">
      <c r="C59" s="29" t="s">
        <v>49</v>
      </c>
      <c r="H59" s="37" t="s">
        <v>50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</row>
  </sheetData>
  <sheetProtection/>
  <mergeCells count="20">
    <mergeCell ref="O4:Q4"/>
    <mergeCell ref="O5:O6"/>
    <mergeCell ref="P5:P7"/>
    <mergeCell ref="F5:G5"/>
    <mergeCell ref="H5:I5"/>
    <mergeCell ref="Q5:Q7"/>
    <mergeCell ref="N6:N7"/>
    <mergeCell ref="G6:G7"/>
    <mergeCell ref="I6:I7"/>
    <mergeCell ref="K6:K7"/>
    <mergeCell ref="C4:E4"/>
    <mergeCell ref="F4:G4"/>
    <mergeCell ref="H4:N4"/>
    <mergeCell ref="J5:L5"/>
    <mergeCell ref="M5:N5"/>
    <mergeCell ref="L6:L7"/>
    <mergeCell ref="B5:B6"/>
    <mergeCell ref="C5:C6"/>
    <mergeCell ref="D5:D6"/>
    <mergeCell ref="E5:E6"/>
  </mergeCells>
  <conditionalFormatting sqref="E40:E55">
    <cfRule type="expression" priority="1" dxfId="3" stopIfTrue="1">
      <formula>0</formula>
    </cfRule>
  </conditionalFormatting>
  <hyperlinks>
    <hyperlink ref="H59:R59" r:id="rId1" display="http://www.bdpv.fr/fiche_utilisateur.php?util=blabrique"/>
    <hyperlink ref="H58:P58" r:id="rId2" display="http://www.retrouversonnord.be/autarcie.htm"/>
  </hyperlinks>
  <printOptions/>
  <pageMargins left="0.7" right="0.7" top="0.75" bottom="0.75" header="0.3" footer="0.3"/>
  <pageSetup fitToHeight="1" fitToWidth="1" horizontalDpi="600" verticalDpi="600" orientation="landscape" paperSize="9" scale="54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9"/>
  <sheetViews>
    <sheetView zoomScale="75" zoomScaleNormal="75" zoomScalePageLayoutView="0" workbookViewId="0" topLeftCell="A1">
      <pane ySplit="7" topLeftCell="BM8" activePane="bottomLeft" state="frozen"/>
      <selection pane="topLeft" activeCell="S6" sqref="S6"/>
      <selection pane="bottomLeft" activeCell="F38" sqref="F38"/>
    </sheetView>
  </sheetViews>
  <sheetFormatPr defaultColWidth="14.421875" defaultRowHeight="15"/>
  <cols>
    <col min="1" max="1" width="11.7109375" style="29" customWidth="1"/>
    <col min="2" max="2" width="5.7109375" style="33" customWidth="1"/>
    <col min="3" max="3" width="11.7109375" style="29" customWidth="1"/>
    <col min="4" max="5" width="9.7109375" style="29" customWidth="1"/>
    <col min="6" max="6" width="7.8515625" style="29" customWidth="1"/>
    <col min="7" max="7" width="4.7109375" style="29" customWidth="1"/>
    <col min="8" max="9" width="6.7109375" style="29" customWidth="1"/>
    <col min="10" max="10" width="9.7109375" style="29" customWidth="1"/>
    <col min="11" max="11" width="4.7109375" style="29" customWidth="1"/>
    <col min="12" max="13" width="6.7109375" style="29" customWidth="1"/>
    <col min="14" max="14" width="5.7109375" style="29" customWidth="1"/>
    <col min="15" max="15" width="7.8515625" style="29" customWidth="1"/>
    <col min="16" max="16" width="4.57421875" style="29" customWidth="1"/>
    <col min="17" max="17" width="7.140625" style="29" customWidth="1"/>
    <col min="18" max="16384" width="14.421875" style="29" customWidth="1"/>
  </cols>
  <sheetData>
    <row r="1" ht="8.25" customHeight="1" thickBot="1"/>
    <row r="2" spans="2:6" ht="13.5" thickBot="1">
      <c r="B2" s="23" t="s">
        <v>0</v>
      </c>
      <c r="C2" s="36"/>
      <c r="F2" s="29" t="s">
        <v>42</v>
      </c>
    </row>
    <row r="4" spans="3:17" s="24" customFormat="1" ht="49.5" customHeight="1">
      <c r="C4" s="51" t="s">
        <v>5</v>
      </c>
      <c r="D4" s="52"/>
      <c r="E4" s="53"/>
      <c r="F4" s="54" t="s">
        <v>7</v>
      </c>
      <c r="G4" s="54"/>
      <c r="H4" s="51" t="s">
        <v>4</v>
      </c>
      <c r="I4" s="52"/>
      <c r="J4" s="52"/>
      <c r="K4" s="52"/>
      <c r="L4" s="52"/>
      <c r="M4" s="52"/>
      <c r="N4" s="53"/>
      <c r="O4" s="51" t="s">
        <v>6</v>
      </c>
      <c r="P4" s="52"/>
      <c r="Q4" s="52"/>
    </row>
    <row r="5" spans="2:17" s="24" customFormat="1" ht="87" customHeight="1">
      <c r="B5" s="49" t="s">
        <v>2</v>
      </c>
      <c r="C5" s="49" t="s">
        <v>20</v>
      </c>
      <c r="D5" s="49" t="s">
        <v>18</v>
      </c>
      <c r="E5" s="49" t="s">
        <v>19</v>
      </c>
      <c r="F5" s="56" t="s">
        <v>21</v>
      </c>
      <c r="G5" s="57"/>
      <c r="H5" s="56" t="s">
        <v>23</v>
      </c>
      <c r="I5" s="57"/>
      <c r="J5" s="51" t="s">
        <v>22</v>
      </c>
      <c r="K5" s="52"/>
      <c r="L5" s="53"/>
      <c r="M5" s="51" t="s">
        <v>24</v>
      </c>
      <c r="N5" s="53"/>
      <c r="O5" s="55" t="s">
        <v>16</v>
      </c>
      <c r="P5" s="55" t="s">
        <v>30</v>
      </c>
      <c r="Q5" s="55" t="s">
        <v>16</v>
      </c>
    </row>
    <row r="6" spans="2:17" s="24" customFormat="1" ht="38.25">
      <c r="B6" s="50"/>
      <c r="C6" s="50"/>
      <c r="D6" s="50"/>
      <c r="E6" s="50"/>
      <c r="F6" s="25" t="s">
        <v>14</v>
      </c>
      <c r="G6" s="54" t="s">
        <v>11</v>
      </c>
      <c r="H6" s="25" t="s">
        <v>12</v>
      </c>
      <c r="I6" s="54" t="s">
        <v>13</v>
      </c>
      <c r="J6" s="25" t="s">
        <v>60</v>
      </c>
      <c r="K6" s="54" t="s">
        <v>13</v>
      </c>
      <c r="L6" s="49" t="s">
        <v>10</v>
      </c>
      <c r="M6" s="25" t="s">
        <v>10</v>
      </c>
      <c r="N6" s="54" t="s">
        <v>9</v>
      </c>
      <c r="O6" s="50"/>
      <c r="P6" s="55"/>
      <c r="Q6" s="55"/>
    </row>
    <row r="7" spans="2:17" s="26" customFormat="1" ht="25.5">
      <c r="B7" s="27" t="s">
        <v>53</v>
      </c>
      <c r="C7" s="1" t="s">
        <v>46</v>
      </c>
      <c r="D7" s="1" t="s">
        <v>46</v>
      </c>
      <c r="E7" s="1" t="s">
        <v>46</v>
      </c>
      <c r="F7" s="28" t="e">
        <f>D7+E7</f>
        <v>#VALUE!</v>
      </c>
      <c r="G7" s="54"/>
      <c r="H7" s="1" t="s">
        <v>46</v>
      </c>
      <c r="I7" s="54"/>
      <c r="J7" s="1" t="s">
        <v>46</v>
      </c>
      <c r="K7" s="54"/>
      <c r="L7" s="50"/>
      <c r="M7" s="1" t="s">
        <v>46</v>
      </c>
      <c r="N7" s="54"/>
      <c r="O7" s="28" t="s">
        <v>46</v>
      </c>
      <c r="P7" s="50"/>
      <c r="Q7" s="50"/>
    </row>
    <row r="8" spans="2:17" ht="12.75">
      <c r="B8" s="30">
        <v>1</v>
      </c>
      <c r="C8" s="31"/>
      <c r="D8" s="31"/>
      <c r="E8" s="31"/>
      <c r="F8" s="31">
        <f>D8+E8</f>
        <v>0</v>
      </c>
      <c r="G8" s="31" t="str">
        <f>IF(C8=0,"-",F8-F7)</f>
        <v>-</v>
      </c>
      <c r="H8" s="31" t="str">
        <f>IF(C8=0,"-",I8)</f>
        <v>-</v>
      </c>
      <c r="I8" s="31" t="str">
        <f>IF(C8=0,"-",-(G8-P8+K8))</f>
        <v>-</v>
      </c>
      <c r="J8" s="31"/>
      <c r="K8" s="31" t="str">
        <f>IF(C8=0,"-",J8-J7)</f>
        <v>-</v>
      </c>
      <c r="L8" s="31" t="str">
        <f>IF(C8=0,"-",K8)</f>
        <v>-</v>
      </c>
      <c r="M8" s="31" t="str">
        <f>IF(C8=0,"-",N8)</f>
        <v>-</v>
      </c>
      <c r="N8" s="31" t="str">
        <f aca="true" t="shared" si="0" ref="N8:N37">IF(C8=0,"-",I8+K8)</f>
        <v>-</v>
      </c>
      <c r="O8" s="31" t="str">
        <f aca="true" t="shared" si="1" ref="O8:O37">IF(C8=0,"-",O7+P8)</f>
        <v>-</v>
      </c>
      <c r="P8" s="31" t="str">
        <f>IF(C8=0,"-",C8-C7)</f>
        <v>-</v>
      </c>
      <c r="Q8" s="31" t="str">
        <f>IF(C8=0,"-",P8)</f>
        <v>-</v>
      </c>
    </row>
    <row r="9" spans="2:17" ht="12.75">
      <c r="B9" s="30">
        <v>2</v>
      </c>
      <c r="C9" s="31"/>
      <c r="D9" s="31"/>
      <c r="E9" s="31"/>
      <c r="F9" s="31">
        <f aca="true" t="shared" si="2" ref="F9:F37">D9+E9</f>
        <v>0</v>
      </c>
      <c r="G9" s="31" t="str">
        <f aca="true" t="shared" si="3" ref="G9:G37">IF(C9=0,"-",F9-F8)</f>
        <v>-</v>
      </c>
      <c r="H9" s="31" t="str">
        <f>IF(C9=0,"-",H8+I9)</f>
        <v>-</v>
      </c>
      <c r="I9" s="31" t="str">
        <f aca="true" t="shared" si="4" ref="I9:I37">IF(C9=0,"-",-(G9-P9+K9))</f>
        <v>-</v>
      </c>
      <c r="J9" s="31"/>
      <c r="K9" s="31" t="str">
        <f aca="true" t="shared" si="5" ref="K9:K37">IF(C9=0,"-",J9-J8)</f>
        <v>-</v>
      </c>
      <c r="L9" s="31" t="str">
        <f aca="true" t="shared" si="6" ref="L9:L37">IF(C9=0,"-",K9+L8)</f>
        <v>-</v>
      </c>
      <c r="M9" s="31" t="str">
        <f aca="true" t="shared" si="7" ref="M9:M37">IF(C9=0,"-",M8+N9)</f>
        <v>-</v>
      </c>
      <c r="N9" s="31" t="str">
        <f t="shared" si="0"/>
        <v>-</v>
      </c>
      <c r="O9" s="31" t="str">
        <f t="shared" si="1"/>
        <v>-</v>
      </c>
      <c r="P9" s="31" t="str">
        <f aca="true" t="shared" si="8" ref="P9:P37">IF(C9=0,"-",C9-C8)</f>
        <v>-</v>
      </c>
      <c r="Q9" s="31" t="str">
        <f>IF(C9=0,"-",P9+Q8)</f>
        <v>-</v>
      </c>
    </row>
    <row r="10" spans="2:17" ht="12.75">
      <c r="B10" s="30">
        <v>3</v>
      </c>
      <c r="C10" s="31"/>
      <c r="D10" s="31"/>
      <c r="E10" s="31"/>
      <c r="F10" s="31">
        <f t="shared" si="2"/>
        <v>0</v>
      </c>
      <c r="G10" s="31" t="str">
        <f t="shared" si="3"/>
        <v>-</v>
      </c>
      <c r="H10" s="31" t="str">
        <f aca="true" t="shared" si="9" ref="H10:H37">IF(C10=0,"-",H9+I10)</f>
        <v>-</v>
      </c>
      <c r="I10" s="31" t="str">
        <f t="shared" si="4"/>
        <v>-</v>
      </c>
      <c r="J10" s="31"/>
      <c r="K10" s="31" t="str">
        <f t="shared" si="5"/>
        <v>-</v>
      </c>
      <c r="L10" s="31" t="str">
        <f t="shared" si="6"/>
        <v>-</v>
      </c>
      <c r="M10" s="31" t="str">
        <f t="shared" si="7"/>
        <v>-</v>
      </c>
      <c r="N10" s="31" t="str">
        <f t="shared" si="0"/>
        <v>-</v>
      </c>
      <c r="O10" s="31" t="str">
        <f t="shared" si="1"/>
        <v>-</v>
      </c>
      <c r="P10" s="31" t="str">
        <f t="shared" si="8"/>
        <v>-</v>
      </c>
      <c r="Q10" s="31" t="str">
        <f aca="true" t="shared" si="10" ref="Q10:Q37">IF(C10=0,"-",P10+Q9)</f>
        <v>-</v>
      </c>
    </row>
    <row r="11" spans="2:17" ht="12.75">
      <c r="B11" s="30">
        <v>4</v>
      </c>
      <c r="C11" s="31"/>
      <c r="D11" s="31"/>
      <c r="E11" s="31"/>
      <c r="F11" s="31">
        <f t="shared" si="2"/>
        <v>0</v>
      </c>
      <c r="G11" s="31" t="str">
        <f t="shared" si="3"/>
        <v>-</v>
      </c>
      <c r="H11" s="31" t="str">
        <f t="shared" si="9"/>
        <v>-</v>
      </c>
      <c r="I11" s="31" t="str">
        <f t="shared" si="4"/>
        <v>-</v>
      </c>
      <c r="J11" s="31"/>
      <c r="K11" s="31" t="str">
        <f t="shared" si="5"/>
        <v>-</v>
      </c>
      <c r="L11" s="31" t="str">
        <f t="shared" si="6"/>
        <v>-</v>
      </c>
      <c r="M11" s="31" t="str">
        <f t="shared" si="7"/>
        <v>-</v>
      </c>
      <c r="N11" s="31" t="str">
        <f t="shared" si="0"/>
        <v>-</v>
      </c>
      <c r="O11" s="31" t="str">
        <f t="shared" si="1"/>
        <v>-</v>
      </c>
      <c r="P11" s="31" t="str">
        <f t="shared" si="8"/>
        <v>-</v>
      </c>
      <c r="Q11" s="31" t="str">
        <f t="shared" si="10"/>
        <v>-</v>
      </c>
    </row>
    <row r="12" spans="2:17" ht="12.75">
      <c r="B12" s="30">
        <v>5</v>
      </c>
      <c r="C12" s="31"/>
      <c r="D12" s="31"/>
      <c r="E12" s="31"/>
      <c r="F12" s="31">
        <f t="shared" si="2"/>
        <v>0</v>
      </c>
      <c r="G12" s="31" t="str">
        <f t="shared" si="3"/>
        <v>-</v>
      </c>
      <c r="H12" s="31" t="str">
        <f t="shared" si="9"/>
        <v>-</v>
      </c>
      <c r="I12" s="31" t="str">
        <f t="shared" si="4"/>
        <v>-</v>
      </c>
      <c r="J12" s="31"/>
      <c r="K12" s="31" t="str">
        <f t="shared" si="5"/>
        <v>-</v>
      </c>
      <c r="L12" s="31" t="str">
        <f t="shared" si="6"/>
        <v>-</v>
      </c>
      <c r="M12" s="31" t="str">
        <f t="shared" si="7"/>
        <v>-</v>
      </c>
      <c r="N12" s="31" t="str">
        <f t="shared" si="0"/>
        <v>-</v>
      </c>
      <c r="O12" s="31" t="str">
        <f t="shared" si="1"/>
        <v>-</v>
      </c>
      <c r="P12" s="31" t="str">
        <f t="shared" si="8"/>
        <v>-</v>
      </c>
      <c r="Q12" s="31" t="str">
        <f t="shared" si="10"/>
        <v>-</v>
      </c>
    </row>
    <row r="13" spans="2:17" ht="12.75">
      <c r="B13" s="30">
        <v>6</v>
      </c>
      <c r="C13" s="31"/>
      <c r="D13" s="31"/>
      <c r="E13" s="31"/>
      <c r="F13" s="31">
        <f t="shared" si="2"/>
        <v>0</v>
      </c>
      <c r="G13" s="31" t="str">
        <f t="shared" si="3"/>
        <v>-</v>
      </c>
      <c r="H13" s="31" t="str">
        <f t="shared" si="9"/>
        <v>-</v>
      </c>
      <c r="I13" s="31" t="str">
        <f t="shared" si="4"/>
        <v>-</v>
      </c>
      <c r="J13" s="31"/>
      <c r="K13" s="31" t="str">
        <f t="shared" si="5"/>
        <v>-</v>
      </c>
      <c r="L13" s="31" t="str">
        <f t="shared" si="6"/>
        <v>-</v>
      </c>
      <c r="M13" s="31" t="str">
        <f t="shared" si="7"/>
        <v>-</v>
      </c>
      <c r="N13" s="31" t="str">
        <f t="shared" si="0"/>
        <v>-</v>
      </c>
      <c r="O13" s="31" t="str">
        <f t="shared" si="1"/>
        <v>-</v>
      </c>
      <c r="P13" s="31" t="str">
        <f t="shared" si="8"/>
        <v>-</v>
      </c>
      <c r="Q13" s="31" t="str">
        <f t="shared" si="10"/>
        <v>-</v>
      </c>
    </row>
    <row r="14" spans="2:17" ht="12.75">
      <c r="B14" s="30">
        <v>7</v>
      </c>
      <c r="C14" s="31"/>
      <c r="D14" s="31"/>
      <c r="E14" s="31"/>
      <c r="F14" s="31">
        <f t="shared" si="2"/>
        <v>0</v>
      </c>
      <c r="G14" s="31" t="str">
        <f t="shared" si="3"/>
        <v>-</v>
      </c>
      <c r="H14" s="31" t="str">
        <f t="shared" si="9"/>
        <v>-</v>
      </c>
      <c r="I14" s="31" t="str">
        <f t="shared" si="4"/>
        <v>-</v>
      </c>
      <c r="J14" s="31"/>
      <c r="K14" s="31" t="str">
        <f t="shared" si="5"/>
        <v>-</v>
      </c>
      <c r="L14" s="31" t="str">
        <f t="shared" si="6"/>
        <v>-</v>
      </c>
      <c r="M14" s="31" t="str">
        <f t="shared" si="7"/>
        <v>-</v>
      </c>
      <c r="N14" s="31" t="str">
        <f t="shared" si="0"/>
        <v>-</v>
      </c>
      <c r="O14" s="31" t="str">
        <f t="shared" si="1"/>
        <v>-</v>
      </c>
      <c r="P14" s="31" t="str">
        <f t="shared" si="8"/>
        <v>-</v>
      </c>
      <c r="Q14" s="31" t="str">
        <f t="shared" si="10"/>
        <v>-</v>
      </c>
    </row>
    <row r="15" spans="2:17" ht="12.75">
      <c r="B15" s="30">
        <v>8</v>
      </c>
      <c r="C15" s="31"/>
      <c r="D15" s="31"/>
      <c r="E15" s="31"/>
      <c r="F15" s="31">
        <f t="shared" si="2"/>
        <v>0</v>
      </c>
      <c r="G15" s="31" t="str">
        <f t="shared" si="3"/>
        <v>-</v>
      </c>
      <c r="H15" s="31" t="str">
        <f t="shared" si="9"/>
        <v>-</v>
      </c>
      <c r="I15" s="31" t="str">
        <f t="shared" si="4"/>
        <v>-</v>
      </c>
      <c r="J15" s="31"/>
      <c r="K15" s="31" t="str">
        <f t="shared" si="5"/>
        <v>-</v>
      </c>
      <c r="L15" s="31" t="str">
        <f t="shared" si="6"/>
        <v>-</v>
      </c>
      <c r="M15" s="31" t="str">
        <f t="shared" si="7"/>
        <v>-</v>
      </c>
      <c r="N15" s="31" t="str">
        <f t="shared" si="0"/>
        <v>-</v>
      </c>
      <c r="O15" s="31" t="str">
        <f t="shared" si="1"/>
        <v>-</v>
      </c>
      <c r="P15" s="31" t="str">
        <f t="shared" si="8"/>
        <v>-</v>
      </c>
      <c r="Q15" s="31" t="str">
        <f t="shared" si="10"/>
        <v>-</v>
      </c>
    </row>
    <row r="16" spans="2:17" ht="12.75">
      <c r="B16" s="30">
        <v>9</v>
      </c>
      <c r="C16" s="31"/>
      <c r="D16" s="31"/>
      <c r="E16" s="31"/>
      <c r="F16" s="31">
        <f t="shared" si="2"/>
        <v>0</v>
      </c>
      <c r="G16" s="31" t="str">
        <f t="shared" si="3"/>
        <v>-</v>
      </c>
      <c r="H16" s="31" t="str">
        <f t="shared" si="9"/>
        <v>-</v>
      </c>
      <c r="I16" s="31" t="str">
        <f t="shared" si="4"/>
        <v>-</v>
      </c>
      <c r="J16" s="31"/>
      <c r="K16" s="31" t="str">
        <f t="shared" si="5"/>
        <v>-</v>
      </c>
      <c r="L16" s="31" t="str">
        <f t="shared" si="6"/>
        <v>-</v>
      </c>
      <c r="M16" s="31" t="str">
        <f t="shared" si="7"/>
        <v>-</v>
      </c>
      <c r="N16" s="31" t="str">
        <f t="shared" si="0"/>
        <v>-</v>
      </c>
      <c r="O16" s="31" t="str">
        <f t="shared" si="1"/>
        <v>-</v>
      </c>
      <c r="P16" s="31" t="str">
        <f t="shared" si="8"/>
        <v>-</v>
      </c>
      <c r="Q16" s="31" t="str">
        <f t="shared" si="10"/>
        <v>-</v>
      </c>
    </row>
    <row r="17" spans="2:17" ht="12.75">
      <c r="B17" s="30">
        <v>10</v>
      </c>
      <c r="C17" s="31"/>
      <c r="D17" s="31"/>
      <c r="E17" s="31"/>
      <c r="F17" s="31">
        <f t="shared" si="2"/>
        <v>0</v>
      </c>
      <c r="G17" s="31" t="str">
        <f t="shared" si="3"/>
        <v>-</v>
      </c>
      <c r="H17" s="31" t="str">
        <f t="shared" si="9"/>
        <v>-</v>
      </c>
      <c r="I17" s="31" t="str">
        <f t="shared" si="4"/>
        <v>-</v>
      </c>
      <c r="J17" s="31"/>
      <c r="K17" s="31" t="str">
        <f t="shared" si="5"/>
        <v>-</v>
      </c>
      <c r="L17" s="31" t="str">
        <f t="shared" si="6"/>
        <v>-</v>
      </c>
      <c r="M17" s="31" t="str">
        <f t="shared" si="7"/>
        <v>-</v>
      </c>
      <c r="N17" s="31" t="str">
        <f t="shared" si="0"/>
        <v>-</v>
      </c>
      <c r="O17" s="31" t="str">
        <f t="shared" si="1"/>
        <v>-</v>
      </c>
      <c r="P17" s="31" t="str">
        <f t="shared" si="8"/>
        <v>-</v>
      </c>
      <c r="Q17" s="31" t="str">
        <f t="shared" si="10"/>
        <v>-</v>
      </c>
    </row>
    <row r="18" spans="2:17" ht="12.75">
      <c r="B18" s="30">
        <v>11</v>
      </c>
      <c r="C18" s="31"/>
      <c r="D18" s="31"/>
      <c r="E18" s="31"/>
      <c r="F18" s="31">
        <f t="shared" si="2"/>
        <v>0</v>
      </c>
      <c r="G18" s="31" t="str">
        <f t="shared" si="3"/>
        <v>-</v>
      </c>
      <c r="H18" s="31" t="str">
        <f t="shared" si="9"/>
        <v>-</v>
      </c>
      <c r="I18" s="31" t="str">
        <f t="shared" si="4"/>
        <v>-</v>
      </c>
      <c r="J18" s="31"/>
      <c r="K18" s="31" t="str">
        <f t="shared" si="5"/>
        <v>-</v>
      </c>
      <c r="L18" s="31" t="str">
        <f t="shared" si="6"/>
        <v>-</v>
      </c>
      <c r="M18" s="31" t="str">
        <f t="shared" si="7"/>
        <v>-</v>
      </c>
      <c r="N18" s="31" t="str">
        <f t="shared" si="0"/>
        <v>-</v>
      </c>
      <c r="O18" s="31" t="str">
        <f t="shared" si="1"/>
        <v>-</v>
      </c>
      <c r="P18" s="31" t="str">
        <f t="shared" si="8"/>
        <v>-</v>
      </c>
      <c r="Q18" s="31" t="str">
        <f t="shared" si="10"/>
        <v>-</v>
      </c>
    </row>
    <row r="19" spans="2:17" ht="12.75">
      <c r="B19" s="30">
        <v>12</v>
      </c>
      <c r="C19" s="31"/>
      <c r="D19" s="31"/>
      <c r="E19" s="31"/>
      <c r="F19" s="31">
        <f t="shared" si="2"/>
        <v>0</v>
      </c>
      <c r="G19" s="31" t="str">
        <f t="shared" si="3"/>
        <v>-</v>
      </c>
      <c r="H19" s="31" t="str">
        <f t="shared" si="9"/>
        <v>-</v>
      </c>
      <c r="I19" s="31" t="str">
        <f t="shared" si="4"/>
        <v>-</v>
      </c>
      <c r="J19" s="31"/>
      <c r="K19" s="31" t="str">
        <f t="shared" si="5"/>
        <v>-</v>
      </c>
      <c r="L19" s="31" t="str">
        <f t="shared" si="6"/>
        <v>-</v>
      </c>
      <c r="M19" s="31" t="str">
        <f t="shared" si="7"/>
        <v>-</v>
      </c>
      <c r="N19" s="31" t="str">
        <f t="shared" si="0"/>
        <v>-</v>
      </c>
      <c r="O19" s="31" t="str">
        <f t="shared" si="1"/>
        <v>-</v>
      </c>
      <c r="P19" s="31" t="str">
        <f t="shared" si="8"/>
        <v>-</v>
      </c>
      <c r="Q19" s="31" t="str">
        <f t="shared" si="10"/>
        <v>-</v>
      </c>
    </row>
    <row r="20" spans="2:17" ht="12.75">
      <c r="B20" s="30">
        <v>13</v>
      </c>
      <c r="C20" s="31"/>
      <c r="D20" s="31"/>
      <c r="E20" s="31"/>
      <c r="F20" s="31">
        <f t="shared" si="2"/>
        <v>0</v>
      </c>
      <c r="G20" s="31" t="str">
        <f t="shared" si="3"/>
        <v>-</v>
      </c>
      <c r="H20" s="31" t="str">
        <f t="shared" si="9"/>
        <v>-</v>
      </c>
      <c r="I20" s="31" t="str">
        <f t="shared" si="4"/>
        <v>-</v>
      </c>
      <c r="J20" s="31"/>
      <c r="K20" s="31" t="str">
        <f t="shared" si="5"/>
        <v>-</v>
      </c>
      <c r="L20" s="31" t="str">
        <f t="shared" si="6"/>
        <v>-</v>
      </c>
      <c r="M20" s="31" t="str">
        <f t="shared" si="7"/>
        <v>-</v>
      </c>
      <c r="N20" s="31" t="str">
        <f t="shared" si="0"/>
        <v>-</v>
      </c>
      <c r="O20" s="31" t="str">
        <f t="shared" si="1"/>
        <v>-</v>
      </c>
      <c r="P20" s="31" t="str">
        <f t="shared" si="8"/>
        <v>-</v>
      </c>
      <c r="Q20" s="31" t="str">
        <f t="shared" si="10"/>
        <v>-</v>
      </c>
    </row>
    <row r="21" spans="2:17" ht="12.75">
      <c r="B21" s="30">
        <v>14</v>
      </c>
      <c r="C21" s="31"/>
      <c r="D21" s="31"/>
      <c r="E21" s="31"/>
      <c r="F21" s="31">
        <f t="shared" si="2"/>
        <v>0</v>
      </c>
      <c r="G21" s="31" t="str">
        <f t="shared" si="3"/>
        <v>-</v>
      </c>
      <c r="H21" s="31" t="str">
        <f t="shared" si="9"/>
        <v>-</v>
      </c>
      <c r="I21" s="31" t="str">
        <f t="shared" si="4"/>
        <v>-</v>
      </c>
      <c r="J21" s="31"/>
      <c r="K21" s="31" t="str">
        <f t="shared" si="5"/>
        <v>-</v>
      </c>
      <c r="L21" s="31" t="str">
        <f t="shared" si="6"/>
        <v>-</v>
      </c>
      <c r="M21" s="31" t="str">
        <f t="shared" si="7"/>
        <v>-</v>
      </c>
      <c r="N21" s="31" t="str">
        <f t="shared" si="0"/>
        <v>-</v>
      </c>
      <c r="O21" s="31" t="str">
        <f t="shared" si="1"/>
        <v>-</v>
      </c>
      <c r="P21" s="31" t="str">
        <f t="shared" si="8"/>
        <v>-</v>
      </c>
      <c r="Q21" s="31" t="str">
        <f t="shared" si="10"/>
        <v>-</v>
      </c>
    </row>
    <row r="22" spans="2:17" ht="12.75">
      <c r="B22" s="30">
        <v>15</v>
      </c>
      <c r="C22" s="31"/>
      <c r="D22" s="31"/>
      <c r="E22" s="31"/>
      <c r="F22" s="31">
        <f t="shared" si="2"/>
        <v>0</v>
      </c>
      <c r="G22" s="31" t="str">
        <f t="shared" si="3"/>
        <v>-</v>
      </c>
      <c r="H22" s="31" t="str">
        <f t="shared" si="9"/>
        <v>-</v>
      </c>
      <c r="I22" s="31" t="str">
        <f t="shared" si="4"/>
        <v>-</v>
      </c>
      <c r="J22" s="31"/>
      <c r="K22" s="31" t="str">
        <f t="shared" si="5"/>
        <v>-</v>
      </c>
      <c r="L22" s="31" t="str">
        <f t="shared" si="6"/>
        <v>-</v>
      </c>
      <c r="M22" s="31" t="str">
        <f t="shared" si="7"/>
        <v>-</v>
      </c>
      <c r="N22" s="31" t="str">
        <f t="shared" si="0"/>
        <v>-</v>
      </c>
      <c r="O22" s="31" t="str">
        <f t="shared" si="1"/>
        <v>-</v>
      </c>
      <c r="P22" s="31" t="str">
        <f t="shared" si="8"/>
        <v>-</v>
      </c>
      <c r="Q22" s="31" t="str">
        <f t="shared" si="10"/>
        <v>-</v>
      </c>
    </row>
    <row r="23" spans="2:17" ht="12.75">
      <c r="B23" s="30">
        <v>16</v>
      </c>
      <c r="C23" s="31"/>
      <c r="D23" s="31"/>
      <c r="E23" s="31"/>
      <c r="F23" s="31">
        <f t="shared" si="2"/>
        <v>0</v>
      </c>
      <c r="G23" s="31" t="str">
        <f t="shared" si="3"/>
        <v>-</v>
      </c>
      <c r="H23" s="31" t="str">
        <f t="shared" si="9"/>
        <v>-</v>
      </c>
      <c r="I23" s="31" t="str">
        <f t="shared" si="4"/>
        <v>-</v>
      </c>
      <c r="J23" s="31"/>
      <c r="K23" s="31" t="str">
        <f t="shared" si="5"/>
        <v>-</v>
      </c>
      <c r="L23" s="31" t="str">
        <f t="shared" si="6"/>
        <v>-</v>
      </c>
      <c r="M23" s="31" t="str">
        <f t="shared" si="7"/>
        <v>-</v>
      </c>
      <c r="N23" s="31" t="str">
        <f t="shared" si="0"/>
        <v>-</v>
      </c>
      <c r="O23" s="31" t="str">
        <f t="shared" si="1"/>
        <v>-</v>
      </c>
      <c r="P23" s="31" t="str">
        <f t="shared" si="8"/>
        <v>-</v>
      </c>
      <c r="Q23" s="31" t="str">
        <f t="shared" si="10"/>
        <v>-</v>
      </c>
    </row>
    <row r="24" spans="2:17" ht="12.75">
      <c r="B24" s="30">
        <v>17</v>
      </c>
      <c r="C24" s="31"/>
      <c r="D24" s="31"/>
      <c r="E24" s="31"/>
      <c r="F24" s="31">
        <f t="shared" si="2"/>
        <v>0</v>
      </c>
      <c r="G24" s="31" t="str">
        <f t="shared" si="3"/>
        <v>-</v>
      </c>
      <c r="H24" s="31" t="str">
        <f t="shared" si="9"/>
        <v>-</v>
      </c>
      <c r="I24" s="31" t="str">
        <f t="shared" si="4"/>
        <v>-</v>
      </c>
      <c r="J24" s="31"/>
      <c r="K24" s="31" t="str">
        <f t="shared" si="5"/>
        <v>-</v>
      </c>
      <c r="L24" s="31" t="str">
        <f t="shared" si="6"/>
        <v>-</v>
      </c>
      <c r="M24" s="31" t="str">
        <f t="shared" si="7"/>
        <v>-</v>
      </c>
      <c r="N24" s="31" t="str">
        <f t="shared" si="0"/>
        <v>-</v>
      </c>
      <c r="O24" s="31" t="str">
        <f t="shared" si="1"/>
        <v>-</v>
      </c>
      <c r="P24" s="31" t="str">
        <f t="shared" si="8"/>
        <v>-</v>
      </c>
      <c r="Q24" s="31" t="str">
        <f t="shared" si="10"/>
        <v>-</v>
      </c>
    </row>
    <row r="25" spans="2:17" ht="12.75">
      <c r="B25" s="30">
        <v>18</v>
      </c>
      <c r="C25" s="31"/>
      <c r="D25" s="31"/>
      <c r="E25" s="31"/>
      <c r="F25" s="31">
        <f t="shared" si="2"/>
        <v>0</v>
      </c>
      <c r="G25" s="31" t="str">
        <f t="shared" si="3"/>
        <v>-</v>
      </c>
      <c r="H25" s="31" t="str">
        <f t="shared" si="9"/>
        <v>-</v>
      </c>
      <c r="I25" s="31" t="str">
        <f t="shared" si="4"/>
        <v>-</v>
      </c>
      <c r="J25" s="31"/>
      <c r="K25" s="31" t="str">
        <f t="shared" si="5"/>
        <v>-</v>
      </c>
      <c r="L25" s="31" t="str">
        <f t="shared" si="6"/>
        <v>-</v>
      </c>
      <c r="M25" s="31" t="str">
        <f t="shared" si="7"/>
        <v>-</v>
      </c>
      <c r="N25" s="31" t="str">
        <f t="shared" si="0"/>
        <v>-</v>
      </c>
      <c r="O25" s="31" t="str">
        <f t="shared" si="1"/>
        <v>-</v>
      </c>
      <c r="P25" s="31" t="str">
        <f t="shared" si="8"/>
        <v>-</v>
      </c>
      <c r="Q25" s="31" t="str">
        <f t="shared" si="10"/>
        <v>-</v>
      </c>
    </row>
    <row r="26" spans="2:17" ht="12.75">
      <c r="B26" s="30">
        <v>19</v>
      </c>
      <c r="C26" s="31"/>
      <c r="D26" s="31"/>
      <c r="E26" s="31"/>
      <c r="F26" s="31">
        <f t="shared" si="2"/>
        <v>0</v>
      </c>
      <c r="G26" s="31" t="str">
        <f t="shared" si="3"/>
        <v>-</v>
      </c>
      <c r="H26" s="31" t="str">
        <f t="shared" si="9"/>
        <v>-</v>
      </c>
      <c r="I26" s="31" t="str">
        <f t="shared" si="4"/>
        <v>-</v>
      </c>
      <c r="J26" s="31"/>
      <c r="K26" s="31" t="str">
        <f t="shared" si="5"/>
        <v>-</v>
      </c>
      <c r="L26" s="31" t="str">
        <f t="shared" si="6"/>
        <v>-</v>
      </c>
      <c r="M26" s="31" t="str">
        <f t="shared" si="7"/>
        <v>-</v>
      </c>
      <c r="N26" s="31" t="str">
        <f t="shared" si="0"/>
        <v>-</v>
      </c>
      <c r="O26" s="31" t="str">
        <f t="shared" si="1"/>
        <v>-</v>
      </c>
      <c r="P26" s="31" t="str">
        <f t="shared" si="8"/>
        <v>-</v>
      </c>
      <c r="Q26" s="31" t="str">
        <f t="shared" si="10"/>
        <v>-</v>
      </c>
    </row>
    <row r="27" spans="2:17" ht="12.75">
      <c r="B27" s="30">
        <v>20</v>
      </c>
      <c r="C27" s="31"/>
      <c r="D27" s="31"/>
      <c r="E27" s="31"/>
      <c r="F27" s="31">
        <f t="shared" si="2"/>
        <v>0</v>
      </c>
      <c r="G27" s="31" t="str">
        <f t="shared" si="3"/>
        <v>-</v>
      </c>
      <c r="H27" s="31" t="str">
        <f t="shared" si="9"/>
        <v>-</v>
      </c>
      <c r="I27" s="31" t="str">
        <f t="shared" si="4"/>
        <v>-</v>
      </c>
      <c r="J27" s="31"/>
      <c r="K27" s="31" t="str">
        <f t="shared" si="5"/>
        <v>-</v>
      </c>
      <c r="L27" s="31" t="str">
        <f t="shared" si="6"/>
        <v>-</v>
      </c>
      <c r="M27" s="31" t="str">
        <f t="shared" si="7"/>
        <v>-</v>
      </c>
      <c r="N27" s="31" t="str">
        <f t="shared" si="0"/>
        <v>-</v>
      </c>
      <c r="O27" s="31" t="str">
        <f t="shared" si="1"/>
        <v>-</v>
      </c>
      <c r="P27" s="31" t="str">
        <f t="shared" si="8"/>
        <v>-</v>
      </c>
      <c r="Q27" s="31" t="str">
        <f t="shared" si="10"/>
        <v>-</v>
      </c>
    </row>
    <row r="28" spans="2:17" ht="12.75">
      <c r="B28" s="30">
        <v>21</v>
      </c>
      <c r="C28" s="31"/>
      <c r="D28" s="31"/>
      <c r="E28" s="31"/>
      <c r="F28" s="31">
        <f t="shared" si="2"/>
        <v>0</v>
      </c>
      <c r="G28" s="31" t="str">
        <f t="shared" si="3"/>
        <v>-</v>
      </c>
      <c r="H28" s="31" t="str">
        <f t="shared" si="9"/>
        <v>-</v>
      </c>
      <c r="I28" s="31" t="str">
        <f t="shared" si="4"/>
        <v>-</v>
      </c>
      <c r="J28" s="31"/>
      <c r="K28" s="31" t="str">
        <f t="shared" si="5"/>
        <v>-</v>
      </c>
      <c r="L28" s="31" t="str">
        <f t="shared" si="6"/>
        <v>-</v>
      </c>
      <c r="M28" s="31" t="str">
        <f t="shared" si="7"/>
        <v>-</v>
      </c>
      <c r="N28" s="31" t="str">
        <f t="shared" si="0"/>
        <v>-</v>
      </c>
      <c r="O28" s="31" t="str">
        <f t="shared" si="1"/>
        <v>-</v>
      </c>
      <c r="P28" s="31" t="str">
        <f t="shared" si="8"/>
        <v>-</v>
      </c>
      <c r="Q28" s="31" t="str">
        <f t="shared" si="10"/>
        <v>-</v>
      </c>
    </row>
    <row r="29" spans="2:17" ht="12.75">
      <c r="B29" s="30">
        <v>22</v>
      </c>
      <c r="C29" s="31"/>
      <c r="D29" s="31"/>
      <c r="E29" s="31"/>
      <c r="F29" s="31">
        <f t="shared" si="2"/>
        <v>0</v>
      </c>
      <c r="G29" s="31" t="str">
        <f t="shared" si="3"/>
        <v>-</v>
      </c>
      <c r="H29" s="31" t="str">
        <f t="shared" si="9"/>
        <v>-</v>
      </c>
      <c r="I29" s="31" t="str">
        <f t="shared" si="4"/>
        <v>-</v>
      </c>
      <c r="J29" s="31"/>
      <c r="K29" s="31" t="str">
        <f t="shared" si="5"/>
        <v>-</v>
      </c>
      <c r="L29" s="31" t="str">
        <f t="shared" si="6"/>
        <v>-</v>
      </c>
      <c r="M29" s="31" t="str">
        <f t="shared" si="7"/>
        <v>-</v>
      </c>
      <c r="N29" s="31" t="str">
        <f t="shared" si="0"/>
        <v>-</v>
      </c>
      <c r="O29" s="31" t="str">
        <f t="shared" si="1"/>
        <v>-</v>
      </c>
      <c r="P29" s="31" t="str">
        <f t="shared" si="8"/>
        <v>-</v>
      </c>
      <c r="Q29" s="31" t="str">
        <f t="shared" si="10"/>
        <v>-</v>
      </c>
    </row>
    <row r="30" spans="2:17" ht="12.75">
      <c r="B30" s="30">
        <v>23</v>
      </c>
      <c r="C30" s="31"/>
      <c r="D30" s="31"/>
      <c r="E30" s="31"/>
      <c r="F30" s="31">
        <f t="shared" si="2"/>
        <v>0</v>
      </c>
      <c r="G30" s="31" t="str">
        <f t="shared" si="3"/>
        <v>-</v>
      </c>
      <c r="H30" s="31" t="str">
        <f t="shared" si="9"/>
        <v>-</v>
      </c>
      <c r="I30" s="31" t="str">
        <f t="shared" si="4"/>
        <v>-</v>
      </c>
      <c r="J30" s="31"/>
      <c r="K30" s="31" t="str">
        <f t="shared" si="5"/>
        <v>-</v>
      </c>
      <c r="L30" s="31" t="str">
        <f t="shared" si="6"/>
        <v>-</v>
      </c>
      <c r="M30" s="31" t="str">
        <f t="shared" si="7"/>
        <v>-</v>
      </c>
      <c r="N30" s="31" t="str">
        <f t="shared" si="0"/>
        <v>-</v>
      </c>
      <c r="O30" s="31" t="str">
        <f t="shared" si="1"/>
        <v>-</v>
      </c>
      <c r="P30" s="31" t="str">
        <f t="shared" si="8"/>
        <v>-</v>
      </c>
      <c r="Q30" s="31" t="str">
        <f t="shared" si="10"/>
        <v>-</v>
      </c>
    </row>
    <row r="31" spans="2:17" ht="12.75">
      <c r="B31" s="30">
        <v>24</v>
      </c>
      <c r="C31" s="31"/>
      <c r="D31" s="31"/>
      <c r="E31" s="31"/>
      <c r="F31" s="31">
        <f t="shared" si="2"/>
        <v>0</v>
      </c>
      <c r="G31" s="31" t="str">
        <f t="shared" si="3"/>
        <v>-</v>
      </c>
      <c r="H31" s="31" t="str">
        <f t="shared" si="9"/>
        <v>-</v>
      </c>
      <c r="I31" s="31" t="str">
        <f t="shared" si="4"/>
        <v>-</v>
      </c>
      <c r="J31" s="31"/>
      <c r="K31" s="31" t="str">
        <f t="shared" si="5"/>
        <v>-</v>
      </c>
      <c r="L31" s="31" t="str">
        <f t="shared" si="6"/>
        <v>-</v>
      </c>
      <c r="M31" s="31" t="str">
        <f t="shared" si="7"/>
        <v>-</v>
      </c>
      <c r="N31" s="31" t="str">
        <f t="shared" si="0"/>
        <v>-</v>
      </c>
      <c r="O31" s="31" t="str">
        <f t="shared" si="1"/>
        <v>-</v>
      </c>
      <c r="P31" s="31" t="str">
        <f t="shared" si="8"/>
        <v>-</v>
      </c>
      <c r="Q31" s="31" t="str">
        <f t="shared" si="10"/>
        <v>-</v>
      </c>
    </row>
    <row r="32" spans="2:17" ht="12.75">
      <c r="B32" s="30">
        <v>25</v>
      </c>
      <c r="C32" s="31"/>
      <c r="D32" s="31"/>
      <c r="E32" s="31"/>
      <c r="F32" s="31">
        <f t="shared" si="2"/>
        <v>0</v>
      </c>
      <c r="G32" s="31" t="str">
        <f t="shared" si="3"/>
        <v>-</v>
      </c>
      <c r="H32" s="31" t="str">
        <f t="shared" si="9"/>
        <v>-</v>
      </c>
      <c r="I32" s="31" t="str">
        <f t="shared" si="4"/>
        <v>-</v>
      </c>
      <c r="J32" s="31"/>
      <c r="K32" s="31" t="str">
        <f t="shared" si="5"/>
        <v>-</v>
      </c>
      <c r="L32" s="31" t="str">
        <f t="shared" si="6"/>
        <v>-</v>
      </c>
      <c r="M32" s="31" t="str">
        <f t="shared" si="7"/>
        <v>-</v>
      </c>
      <c r="N32" s="31" t="str">
        <f t="shared" si="0"/>
        <v>-</v>
      </c>
      <c r="O32" s="31" t="str">
        <f t="shared" si="1"/>
        <v>-</v>
      </c>
      <c r="P32" s="31" t="str">
        <f t="shared" si="8"/>
        <v>-</v>
      </c>
      <c r="Q32" s="31" t="str">
        <f t="shared" si="10"/>
        <v>-</v>
      </c>
    </row>
    <row r="33" spans="2:17" ht="12.75">
      <c r="B33" s="30">
        <v>26</v>
      </c>
      <c r="C33" s="31"/>
      <c r="D33" s="31"/>
      <c r="E33" s="31"/>
      <c r="F33" s="31">
        <f t="shared" si="2"/>
        <v>0</v>
      </c>
      <c r="G33" s="31" t="str">
        <f t="shared" si="3"/>
        <v>-</v>
      </c>
      <c r="H33" s="31" t="str">
        <f t="shared" si="9"/>
        <v>-</v>
      </c>
      <c r="I33" s="31" t="str">
        <f t="shared" si="4"/>
        <v>-</v>
      </c>
      <c r="J33" s="31"/>
      <c r="K33" s="31" t="str">
        <f t="shared" si="5"/>
        <v>-</v>
      </c>
      <c r="L33" s="31" t="str">
        <f t="shared" si="6"/>
        <v>-</v>
      </c>
      <c r="M33" s="31" t="str">
        <f t="shared" si="7"/>
        <v>-</v>
      </c>
      <c r="N33" s="31" t="str">
        <f t="shared" si="0"/>
        <v>-</v>
      </c>
      <c r="O33" s="31" t="str">
        <f t="shared" si="1"/>
        <v>-</v>
      </c>
      <c r="P33" s="31" t="str">
        <f t="shared" si="8"/>
        <v>-</v>
      </c>
      <c r="Q33" s="31" t="str">
        <f t="shared" si="10"/>
        <v>-</v>
      </c>
    </row>
    <row r="34" spans="2:17" ht="12.75">
      <c r="B34" s="30">
        <v>27</v>
      </c>
      <c r="C34" s="31"/>
      <c r="D34" s="31"/>
      <c r="E34" s="31"/>
      <c r="F34" s="31">
        <f t="shared" si="2"/>
        <v>0</v>
      </c>
      <c r="G34" s="31" t="str">
        <f t="shared" si="3"/>
        <v>-</v>
      </c>
      <c r="H34" s="31" t="str">
        <f t="shared" si="9"/>
        <v>-</v>
      </c>
      <c r="I34" s="31" t="str">
        <f t="shared" si="4"/>
        <v>-</v>
      </c>
      <c r="J34" s="31"/>
      <c r="K34" s="31" t="str">
        <f t="shared" si="5"/>
        <v>-</v>
      </c>
      <c r="L34" s="31" t="str">
        <f t="shared" si="6"/>
        <v>-</v>
      </c>
      <c r="M34" s="31" t="str">
        <f t="shared" si="7"/>
        <v>-</v>
      </c>
      <c r="N34" s="31" t="str">
        <f t="shared" si="0"/>
        <v>-</v>
      </c>
      <c r="O34" s="31" t="str">
        <f t="shared" si="1"/>
        <v>-</v>
      </c>
      <c r="P34" s="31" t="str">
        <f t="shared" si="8"/>
        <v>-</v>
      </c>
      <c r="Q34" s="31" t="str">
        <f t="shared" si="10"/>
        <v>-</v>
      </c>
    </row>
    <row r="35" spans="2:17" ht="12.75">
      <c r="B35" s="30">
        <v>28</v>
      </c>
      <c r="C35" s="31"/>
      <c r="D35" s="31"/>
      <c r="E35" s="31"/>
      <c r="F35" s="31">
        <f t="shared" si="2"/>
        <v>0</v>
      </c>
      <c r="G35" s="31" t="str">
        <f t="shared" si="3"/>
        <v>-</v>
      </c>
      <c r="H35" s="31" t="str">
        <f t="shared" si="9"/>
        <v>-</v>
      </c>
      <c r="I35" s="31" t="str">
        <f t="shared" si="4"/>
        <v>-</v>
      </c>
      <c r="J35" s="31"/>
      <c r="K35" s="31" t="str">
        <f t="shared" si="5"/>
        <v>-</v>
      </c>
      <c r="L35" s="31" t="str">
        <f t="shared" si="6"/>
        <v>-</v>
      </c>
      <c r="M35" s="31" t="str">
        <f t="shared" si="7"/>
        <v>-</v>
      </c>
      <c r="N35" s="31" t="str">
        <f t="shared" si="0"/>
        <v>-</v>
      </c>
      <c r="O35" s="31" t="str">
        <f t="shared" si="1"/>
        <v>-</v>
      </c>
      <c r="P35" s="31" t="str">
        <f t="shared" si="8"/>
        <v>-</v>
      </c>
      <c r="Q35" s="31" t="str">
        <f t="shared" si="10"/>
        <v>-</v>
      </c>
    </row>
    <row r="36" spans="2:17" ht="12.75">
      <c r="B36" s="30">
        <v>29</v>
      </c>
      <c r="C36" s="31"/>
      <c r="D36" s="31"/>
      <c r="E36" s="31"/>
      <c r="F36" s="31">
        <f t="shared" si="2"/>
        <v>0</v>
      </c>
      <c r="G36" s="31" t="str">
        <f t="shared" si="3"/>
        <v>-</v>
      </c>
      <c r="H36" s="31" t="str">
        <f t="shared" si="9"/>
        <v>-</v>
      </c>
      <c r="I36" s="31" t="str">
        <f t="shared" si="4"/>
        <v>-</v>
      </c>
      <c r="J36" s="31"/>
      <c r="K36" s="31" t="str">
        <f t="shared" si="5"/>
        <v>-</v>
      </c>
      <c r="L36" s="31" t="str">
        <f t="shared" si="6"/>
        <v>-</v>
      </c>
      <c r="M36" s="31" t="str">
        <f t="shared" si="7"/>
        <v>-</v>
      </c>
      <c r="N36" s="31" t="str">
        <f t="shared" si="0"/>
        <v>-</v>
      </c>
      <c r="O36" s="31" t="str">
        <f t="shared" si="1"/>
        <v>-</v>
      </c>
      <c r="P36" s="31" t="str">
        <f t="shared" si="8"/>
        <v>-</v>
      </c>
      <c r="Q36" s="31" t="str">
        <f t="shared" si="10"/>
        <v>-</v>
      </c>
    </row>
    <row r="37" spans="2:17" ht="12.75">
      <c r="B37" s="30">
        <v>30</v>
      </c>
      <c r="C37" s="31"/>
      <c r="D37" s="31"/>
      <c r="E37" s="31"/>
      <c r="F37" s="31">
        <f t="shared" si="2"/>
        <v>0</v>
      </c>
      <c r="G37" s="31" t="str">
        <f t="shared" si="3"/>
        <v>-</v>
      </c>
      <c r="H37" s="31" t="str">
        <f t="shared" si="9"/>
        <v>-</v>
      </c>
      <c r="I37" s="31" t="str">
        <f t="shared" si="4"/>
        <v>-</v>
      </c>
      <c r="J37" s="31"/>
      <c r="K37" s="31" t="str">
        <f t="shared" si="5"/>
        <v>-</v>
      </c>
      <c r="L37" s="31" t="str">
        <f t="shared" si="6"/>
        <v>-</v>
      </c>
      <c r="M37" s="31" t="str">
        <f t="shared" si="7"/>
        <v>-</v>
      </c>
      <c r="N37" s="31" t="str">
        <f t="shared" si="0"/>
        <v>-</v>
      </c>
      <c r="O37" s="31" t="str">
        <f t="shared" si="1"/>
        <v>-</v>
      </c>
      <c r="P37" s="31" t="str">
        <f t="shared" si="8"/>
        <v>-</v>
      </c>
      <c r="Q37" s="31" t="str">
        <f t="shared" si="10"/>
        <v>-</v>
      </c>
    </row>
    <row r="38" spans="2:17" s="26" customFormat="1" ht="51">
      <c r="B38" s="24"/>
      <c r="E38" s="32" t="s">
        <v>44</v>
      </c>
      <c r="F38" s="32" t="s">
        <v>3</v>
      </c>
      <c r="G38" s="27" t="s">
        <v>29</v>
      </c>
      <c r="H38" s="32" t="s">
        <v>45</v>
      </c>
      <c r="I38" s="27" t="s">
        <v>28</v>
      </c>
      <c r="J38" s="32" t="s">
        <v>43</v>
      </c>
      <c r="K38" s="27" t="s">
        <v>28</v>
      </c>
      <c r="M38" s="32" t="s">
        <v>3</v>
      </c>
      <c r="N38" s="27" t="s">
        <v>26</v>
      </c>
      <c r="O38" s="32" t="s">
        <v>25</v>
      </c>
      <c r="P38" s="27" t="s">
        <v>27</v>
      </c>
      <c r="Q38" s="27" t="s">
        <v>16</v>
      </c>
    </row>
    <row r="39" spans="5:17" ht="12.75">
      <c r="E39" s="34">
        <f>F39/9.81</f>
        <v>0</v>
      </c>
      <c r="F39" s="35">
        <f>SUM(G8:G37)</f>
        <v>0</v>
      </c>
      <c r="G39" s="35" t="e">
        <f>AVERAGE(G8:G37)</f>
        <v>#DIV/0!</v>
      </c>
      <c r="H39" s="35">
        <f>SUM(I8:I37)</f>
        <v>0</v>
      </c>
      <c r="I39" s="35" t="e">
        <f>AVERAGE(I8:I37)</f>
        <v>#DIV/0!</v>
      </c>
      <c r="J39" s="35">
        <f>SUM(K8:K37)</f>
        <v>0</v>
      </c>
      <c r="K39" s="35" t="e">
        <f>AVERAGE(K8:K37)</f>
        <v>#DIV/0!</v>
      </c>
      <c r="M39" s="35">
        <f>SUM(N8:N37)</f>
        <v>0</v>
      </c>
      <c r="N39" s="35" t="e">
        <f>AVERAGE(N8:N37)</f>
        <v>#DIV/0!</v>
      </c>
      <c r="O39" s="35">
        <f>SUM(P8:P37)</f>
        <v>0</v>
      </c>
      <c r="P39" s="35" t="e">
        <f>AVERAGE(P8:P37)</f>
        <v>#DIV/0!</v>
      </c>
      <c r="Q39" s="35" t="str">
        <f>O37</f>
        <v>-</v>
      </c>
    </row>
    <row r="40" spans="2:16" s="10" customFormat="1" ht="12.75">
      <c r="B40" s="11"/>
      <c r="D40" s="14">
        <v>41426</v>
      </c>
      <c r="E40" s="10">
        <f aca="true" t="shared" si="11" ref="E40:E55">F40/9.81</f>
        <v>0</v>
      </c>
      <c r="G40" s="10">
        <f>F40/30</f>
        <v>0</v>
      </c>
      <c r="I40" s="20">
        <f>H40/30</f>
        <v>0</v>
      </c>
      <c r="K40" s="10">
        <f aca="true" t="shared" si="12" ref="K40:K55">J40/30</f>
        <v>0</v>
      </c>
      <c r="N40" s="10">
        <f>M40/30</f>
        <v>0</v>
      </c>
      <c r="P40" s="10">
        <f>O40/30</f>
        <v>0</v>
      </c>
    </row>
    <row r="41" spans="2:16" s="10" customFormat="1" ht="12.75">
      <c r="B41" s="11"/>
      <c r="C41" s="17"/>
      <c r="D41" s="14">
        <v>41791</v>
      </c>
      <c r="E41" s="10">
        <f t="shared" si="11"/>
        <v>0</v>
      </c>
      <c r="G41" s="10">
        <f aca="true" t="shared" si="13" ref="G41:I55">F41/30</f>
        <v>0</v>
      </c>
      <c r="I41" s="20">
        <f t="shared" si="13"/>
        <v>0</v>
      </c>
      <c r="K41" s="10">
        <f t="shared" si="12"/>
        <v>0</v>
      </c>
      <c r="L41" s="17"/>
      <c r="N41" s="10">
        <f aca="true" t="shared" si="14" ref="N41:N55">M41/30</f>
        <v>0</v>
      </c>
      <c r="P41" s="10">
        <f aca="true" t="shared" si="15" ref="P41:P55">O41/30</f>
        <v>0</v>
      </c>
    </row>
    <row r="42" spans="2:16" s="10" customFormat="1" ht="12.75">
      <c r="B42" s="11"/>
      <c r="D42" s="14">
        <v>42156</v>
      </c>
      <c r="E42" s="10">
        <f t="shared" si="11"/>
        <v>0</v>
      </c>
      <c r="G42" s="10">
        <f t="shared" si="13"/>
        <v>0</v>
      </c>
      <c r="H42" s="16"/>
      <c r="I42" s="20">
        <f t="shared" si="13"/>
        <v>0</v>
      </c>
      <c r="J42" s="16"/>
      <c r="K42" s="10">
        <f t="shared" si="12"/>
        <v>0</v>
      </c>
      <c r="L42" s="16"/>
      <c r="N42" s="10">
        <f t="shared" si="14"/>
        <v>0</v>
      </c>
      <c r="P42" s="10">
        <f t="shared" si="15"/>
        <v>0</v>
      </c>
    </row>
    <row r="43" spans="2:18" s="10" customFormat="1" ht="12.75">
      <c r="B43" s="11"/>
      <c r="D43" s="14">
        <v>42522</v>
      </c>
      <c r="E43" s="10">
        <f t="shared" si="11"/>
        <v>0</v>
      </c>
      <c r="G43" s="10">
        <f t="shared" si="13"/>
        <v>0</v>
      </c>
      <c r="H43" s="16"/>
      <c r="I43" s="20">
        <f t="shared" si="13"/>
        <v>0</v>
      </c>
      <c r="J43" s="16"/>
      <c r="K43" s="10">
        <f t="shared" si="12"/>
        <v>0</v>
      </c>
      <c r="L43" s="16"/>
      <c r="N43" s="10">
        <f t="shared" si="14"/>
        <v>0</v>
      </c>
      <c r="P43" s="10">
        <f t="shared" si="15"/>
        <v>0</v>
      </c>
      <c r="R43" s="16"/>
    </row>
    <row r="44" spans="2:16" s="10" customFormat="1" ht="12.75">
      <c r="B44" s="11"/>
      <c r="D44" s="14">
        <v>42887</v>
      </c>
      <c r="E44" s="10">
        <f t="shared" si="11"/>
        <v>0</v>
      </c>
      <c r="G44" s="10">
        <f t="shared" si="13"/>
        <v>0</v>
      </c>
      <c r="H44" s="17"/>
      <c r="I44" s="20">
        <f t="shared" si="13"/>
        <v>0</v>
      </c>
      <c r="J44" s="17"/>
      <c r="K44" s="10">
        <f t="shared" si="12"/>
        <v>0</v>
      </c>
      <c r="L44" s="17"/>
      <c r="N44" s="10">
        <f t="shared" si="14"/>
        <v>0</v>
      </c>
      <c r="P44" s="10">
        <f t="shared" si="15"/>
        <v>0</v>
      </c>
    </row>
    <row r="45" spans="2:16" s="10" customFormat="1" ht="12.75">
      <c r="B45" s="11"/>
      <c r="D45" s="14">
        <v>43252</v>
      </c>
      <c r="E45" s="10">
        <f t="shared" si="11"/>
        <v>0</v>
      </c>
      <c r="G45" s="10">
        <f t="shared" si="13"/>
        <v>0</v>
      </c>
      <c r="I45" s="20">
        <f t="shared" si="13"/>
        <v>0</v>
      </c>
      <c r="K45" s="10">
        <f t="shared" si="12"/>
        <v>0</v>
      </c>
      <c r="N45" s="10">
        <f t="shared" si="14"/>
        <v>0</v>
      </c>
      <c r="P45" s="10">
        <f t="shared" si="15"/>
        <v>0</v>
      </c>
    </row>
    <row r="46" spans="2:16" s="10" customFormat="1" ht="12.75">
      <c r="B46" s="11"/>
      <c r="D46" s="14">
        <v>43617</v>
      </c>
      <c r="E46" s="10">
        <f t="shared" si="11"/>
        <v>0</v>
      </c>
      <c r="G46" s="10">
        <f t="shared" si="13"/>
        <v>0</v>
      </c>
      <c r="I46" s="20">
        <f t="shared" si="13"/>
        <v>0</v>
      </c>
      <c r="K46" s="10">
        <f t="shared" si="12"/>
        <v>0</v>
      </c>
      <c r="N46" s="10">
        <f t="shared" si="14"/>
        <v>0</v>
      </c>
      <c r="P46" s="10">
        <f t="shared" si="15"/>
        <v>0</v>
      </c>
    </row>
    <row r="47" spans="2:16" s="10" customFormat="1" ht="12.75">
      <c r="B47" s="11"/>
      <c r="D47" s="14">
        <v>43983</v>
      </c>
      <c r="E47" s="10">
        <f t="shared" si="11"/>
        <v>0</v>
      </c>
      <c r="G47" s="10">
        <f t="shared" si="13"/>
        <v>0</v>
      </c>
      <c r="I47" s="20">
        <f t="shared" si="13"/>
        <v>0</v>
      </c>
      <c r="K47" s="10">
        <f t="shared" si="12"/>
        <v>0</v>
      </c>
      <c r="N47" s="10">
        <f t="shared" si="14"/>
        <v>0</v>
      </c>
      <c r="P47" s="10">
        <f t="shared" si="15"/>
        <v>0</v>
      </c>
    </row>
    <row r="48" spans="2:16" s="10" customFormat="1" ht="12.75">
      <c r="B48" s="11"/>
      <c r="D48" s="14">
        <v>44348</v>
      </c>
      <c r="E48" s="10">
        <f t="shared" si="11"/>
        <v>0</v>
      </c>
      <c r="G48" s="10">
        <f t="shared" si="13"/>
        <v>0</v>
      </c>
      <c r="I48" s="20">
        <f t="shared" si="13"/>
        <v>0</v>
      </c>
      <c r="K48" s="10">
        <f t="shared" si="12"/>
        <v>0</v>
      </c>
      <c r="N48" s="10">
        <f t="shared" si="14"/>
        <v>0</v>
      </c>
      <c r="P48" s="10">
        <f t="shared" si="15"/>
        <v>0</v>
      </c>
    </row>
    <row r="49" spans="2:16" s="10" customFormat="1" ht="12.75">
      <c r="B49" s="11"/>
      <c r="D49" s="14">
        <v>44713</v>
      </c>
      <c r="E49" s="10">
        <f t="shared" si="11"/>
        <v>0</v>
      </c>
      <c r="G49" s="10">
        <f t="shared" si="13"/>
        <v>0</v>
      </c>
      <c r="I49" s="20">
        <f t="shared" si="13"/>
        <v>0</v>
      </c>
      <c r="K49" s="10">
        <f t="shared" si="12"/>
        <v>0</v>
      </c>
      <c r="N49" s="10">
        <f t="shared" si="14"/>
        <v>0</v>
      </c>
      <c r="P49" s="10">
        <f t="shared" si="15"/>
        <v>0</v>
      </c>
    </row>
    <row r="50" spans="2:16" s="10" customFormat="1" ht="12.75">
      <c r="B50" s="11"/>
      <c r="D50" s="14">
        <v>45078</v>
      </c>
      <c r="E50" s="10">
        <f t="shared" si="11"/>
        <v>0</v>
      </c>
      <c r="G50" s="10">
        <f t="shared" si="13"/>
        <v>0</v>
      </c>
      <c r="I50" s="20">
        <f t="shared" si="13"/>
        <v>0</v>
      </c>
      <c r="K50" s="10">
        <f t="shared" si="12"/>
        <v>0</v>
      </c>
      <c r="N50" s="10">
        <f t="shared" si="14"/>
        <v>0</v>
      </c>
      <c r="P50" s="10">
        <f t="shared" si="15"/>
        <v>0</v>
      </c>
    </row>
    <row r="51" spans="2:16" s="10" customFormat="1" ht="12.75">
      <c r="B51" s="11"/>
      <c r="D51" s="14">
        <v>45444</v>
      </c>
      <c r="E51" s="10">
        <f t="shared" si="11"/>
        <v>0</v>
      </c>
      <c r="G51" s="10">
        <f t="shared" si="13"/>
        <v>0</v>
      </c>
      <c r="I51" s="20">
        <f t="shared" si="13"/>
        <v>0</v>
      </c>
      <c r="K51" s="10">
        <f t="shared" si="12"/>
        <v>0</v>
      </c>
      <c r="N51" s="10">
        <f t="shared" si="14"/>
        <v>0</v>
      </c>
      <c r="P51" s="10">
        <f t="shared" si="15"/>
        <v>0</v>
      </c>
    </row>
    <row r="52" spans="2:16" s="10" customFormat="1" ht="12.75">
      <c r="B52" s="11"/>
      <c r="D52" s="14">
        <v>45809</v>
      </c>
      <c r="E52" s="10">
        <f t="shared" si="11"/>
        <v>0</v>
      </c>
      <c r="G52" s="10">
        <f t="shared" si="13"/>
        <v>0</v>
      </c>
      <c r="I52" s="20">
        <f t="shared" si="13"/>
        <v>0</v>
      </c>
      <c r="K52" s="10">
        <f t="shared" si="12"/>
        <v>0</v>
      </c>
      <c r="N52" s="10">
        <f t="shared" si="14"/>
        <v>0</v>
      </c>
      <c r="P52" s="10">
        <f t="shared" si="15"/>
        <v>0</v>
      </c>
    </row>
    <row r="53" spans="2:16" s="10" customFormat="1" ht="12.75">
      <c r="B53" s="11"/>
      <c r="D53" s="14">
        <v>46174</v>
      </c>
      <c r="E53" s="10">
        <f t="shared" si="11"/>
        <v>0</v>
      </c>
      <c r="G53" s="10">
        <f t="shared" si="13"/>
        <v>0</v>
      </c>
      <c r="I53" s="20">
        <f t="shared" si="13"/>
        <v>0</v>
      </c>
      <c r="K53" s="10">
        <f t="shared" si="12"/>
        <v>0</v>
      </c>
      <c r="N53" s="10">
        <f t="shared" si="14"/>
        <v>0</v>
      </c>
      <c r="P53" s="10">
        <f t="shared" si="15"/>
        <v>0</v>
      </c>
    </row>
    <row r="54" spans="2:16" s="10" customFormat="1" ht="12.75">
      <c r="B54" s="11"/>
      <c r="D54" s="14">
        <v>46539</v>
      </c>
      <c r="E54" s="10">
        <f t="shared" si="11"/>
        <v>0</v>
      </c>
      <c r="G54" s="10">
        <f t="shared" si="13"/>
        <v>0</v>
      </c>
      <c r="I54" s="20">
        <f t="shared" si="13"/>
        <v>0</v>
      </c>
      <c r="K54" s="10">
        <f t="shared" si="12"/>
        <v>0</v>
      </c>
      <c r="N54" s="10">
        <f t="shared" si="14"/>
        <v>0</v>
      </c>
      <c r="P54" s="10">
        <f t="shared" si="15"/>
        <v>0</v>
      </c>
    </row>
    <row r="55" spans="2:16" s="10" customFormat="1" ht="12.75">
      <c r="B55" s="11"/>
      <c r="D55" s="14">
        <v>46905</v>
      </c>
      <c r="E55" s="10">
        <f t="shared" si="11"/>
        <v>0</v>
      </c>
      <c r="G55" s="10">
        <f t="shared" si="13"/>
        <v>0</v>
      </c>
      <c r="I55" s="20">
        <f t="shared" si="13"/>
        <v>0</v>
      </c>
      <c r="K55" s="10">
        <f t="shared" si="12"/>
        <v>0</v>
      </c>
      <c r="N55" s="10">
        <f t="shared" si="14"/>
        <v>0</v>
      </c>
      <c r="P55" s="10">
        <f t="shared" si="15"/>
        <v>0</v>
      </c>
    </row>
    <row r="56" ht="12.75">
      <c r="N56" s="33"/>
    </row>
    <row r="57" spans="3:15" ht="12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7"/>
    </row>
    <row r="58" spans="3:16" ht="12.75">
      <c r="C58" s="29" t="s">
        <v>47</v>
      </c>
      <c r="H58" s="37" t="s">
        <v>48</v>
      </c>
      <c r="I58" s="37"/>
      <c r="J58" s="37"/>
      <c r="K58" s="37"/>
      <c r="L58" s="37"/>
      <c r="M58" s="37"/>
      <c r="N58" s="37"/>
      <c r="O58" s="37"/>
      <c r="P58" s="37"/>
    </row>
    <row r="59" spans="3:18" ht="12.75">
      <c r="C59" s="29" t="s">
        <v>49</v>
      </c>
      <c r="H59" s="37" t="s">
        <v>50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</row>
  </sheetData>
  <sheetProtection/>
  <mergeCells count="20">
    <mergeCell ref="L6:L7"/>
    <mergeCell ref="B5:B6"/>
    <mergeCell ref="C5:C6"/>
    <mergeCell ref="D5:D6"/>
    <mergeCell ref="E5:E6"/>
    <mergeCell ref="C4:E4"/>
    <mergeCell ref="F4:G4"/>
    <mergeCell ref="H4:N4"/>
    <mergeCell ref="J5:L5"/>
    <mergeCell ref="M5:N5"/>
    <mergeCell ref="O4:Q4"/>
    <mergeCell ref="O5:O6"/>
    <mergeCell ref="P5:P7"/>
    <mergeCell ref="F5:G5"/>
    <mergeCell ref="H5:I5"/>
    <mergeCell ref="Q5:Q7"/>
    <mergeCell ref="N6:N7"/>
    <mergeCell ref="G6:G7"/>
    <mergeCell ref="I6:I7"/>
    <mergeCell ref="K6:K7"/>
  </mergeCells>
  <conditionalFormatting sqref="E40:E55">
    <cfRule type="expression" priority="1" dxfId="0" stopIfTrue="1">
      <formula>0</formula>
    </cfRule>
  </conditionalFormatting>
  <hyperlinks>
    <hyperlink ref="H59:R59" r:id="rId1" display="http://www.bdpv.fr/fiche_utilisateur.php?util=blabrique"/>
    <hyperlink ref="H58:P58" r:id="rId2" display="http://www.retrouversonnord.be/autarcie.htm"/>
  </hyperlinks>
  <printOptions/>
  <pageMargins left="0.7" right="0.7" top="0.75" bottom="0.75" header="0.3" footer="0.3"/>
  <pageSetup fitToHeight="1" fitToWidth="1" horizontalDpi="600" verticalDpi="600" orientation="landscape" paperSize="9" scale="40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0"/>
  <sheetViews>
    <sheetView zoomScale="75" zoomScaleNormal="75" workbookViewId="0" topLeftCell="A1">
      <pane ySplit="7" topLeftCell="BM11" activePane="bottomLeft" state="frozen"/>
      <selection pane="topLeft" activeCell="S6" sqref="S6"/>
      <selection pane="bottomLeft" activeCell="M46" sqref="M46"/>
    </sheetView>
  </sheetViews>
  <sheetFormatPr defaultColWidth="14.421875" defaultRowHeight="15"/>
  <cols>
    <col min="1" max="1" width="11.7109375" style="29" customWidth="1"/>
    <col min="2" max="2" width="5.7109375" style="33" customWidth="1"/>
    <col min="3" max="3" width="11.7109375" style="29" customWidth="1"/>
    <col min="4" max="5" width="9.7109375" style="29" customWidth="1"/>
    <col min="6" max="6" width="7.8515625" style="29" customWidth="1"/>
    <col min="7" max="7" width="4.7109375" style="29" customWidth="1"/>
    <col min="8" max="9" width="6.7109375" style="29" customWidth="1"/>
    <col min="10" max="10" width="9.7109375" style="29" customWidth="1"/>
    <col min="11" max="11" width="4.7109375" style="29" customWidth="1"/>
    <col min="12" max="13" width="6.7109375" style="29" customWidth="1"/>
    <col min="14" max="14" width="5.7109375" style="29" customWidth="1"/>
    <col min="15" max="15" width="7.8515625" style="29" customWidth="1"/>
    <col min="16" max="16" width="4.57421875" style="29" customWidth="1"/>
    <col min="17" max="17" width="7.140625" style="29" customWidth="1"/>
    <col min="18" max="16384" width="14.421875" style="29" customWidth="1"/>
  </cols>
  <sheetData>
    <row r="1" ht="8.25" customHeight="1" thickBot="1"/>
    <row r="2" spans="2:6" ht="13.5" thickBot="1">
      <c r="B2" s="23" t="s">
        <v>0</v>
      </c>
      <c r="C2" s="36" t="s">
        <v>57</v>
      </c>
      <c r="F2" s="29" t="s">
        <v>42</v>
      </c>
    </row>
    <row r="4" spans="3:17" s="24" customFormat="1" ht="49.5" customHeight="1">
      <c r="C4" s="51" t="s">
        <v>5</v>
      </c>
      <c r="D4" s="52"/>
      <c r="E4" s="53"/>
      <c r="F4" s="54" t="s">
        <v>7</v>
      </c>
      <c r="G4" s="54"/>
      <c r="H4" s="51" t="s">
        <v>4</v>
      </c>
      <c r="I4" s="52"/>
      <c r="J4" s="52"/>
      <c r="K4" s="52"/>
      <c r="L4" s="52"/>
      <c r="M4" s="52"/>
      <c r="N4" s="53"/>
      <c r="O4" s="51" t="s">
        <v>6</v>
      </c>
      <c r="P4" s="52"/>
      <c r="Q4" s="52"/>
    </row>
    <row r="5" spans="2:17" s="24" customFormat="1" ht="87" customHeight="1">
      <c r="B5" s="49" t="s">
        <v>2</v>
      </c>
      <c r="C5" s="49" t="s">
        <v>20</v>
      </c>
      <c r="D5" s="49" t="s">
        <v>18</v>
      </c>
      <c r="E5" s="49" t="s">
        <v>19</v>
      </c>
      <c r="F5" s="56" t="s">
        <v>21</v>
      </c>
      <c r="G5" s="57"/>
      <c r="H5" s="56" t="s">
        <v>23</v>
      </c>
      <c r="I5" s="57"/>
      <c r="J5" s="51" t="s">
        <v>22</v>
      </c>
      <c r="K5" s="52"/>
      <c r="L5" s="53"/>
      <c r="M5" s="51" t="s">
        <v>24</v>
      </c>
      <c r="N5" s="53"/>
      <c r="O5" s="55" t="s">
        <v>16</v>
      </c>
      <c r="P5" s="55" t="s">
        <v>30</v>
      </c>
      <c r="Q5" s="55" t="s">
        <v>16</v>
      </c>
    </row>
    <row r="6" spans="2:17" s="24" customFormat="1" ht="38.25">
      <c r="B6" s="50"/>
      <c r="C6" s="50"/>
      <c r="D6" s="50"/>
      <c r="E6" s="50"/>
      <c r="F6" s="25" t="s">
        <v>14</v>
      </c>
      <c r="G6" s="54" t="s">
        <v>11</v>
      </c>
      <c r="H6" s="25" t="s">
        <v>12</v>
      </c>
      <c r="I6" s="54" t="s">
        <v>13</v>
      </c>
      <c r="J6" s="25" t="s">
        <v>17</v>
      </c>
      <c r="K6" s="54" t="s">
        <v>13</v>
      </c>
      <c r="L6" s="49" t="s">
        <v>10</v>
      </c>
      <c r="M6" s="25" t="s">
        <v>10</v>
      </c>
      <c r="N6" s="54" t="s">
        <v>9</v>
      </c>
      <c r="O6" s="50"/>
      <c r="P6" s="55"/>
      <c r="Q6" s="55"/>
    </row>
    <row r="7" spans="2:17" s="26" customFormat="1" ht="25.5">
      <c r="B7" s="27" t="s">
        <v>52</v>
      </c>
      <c r="C7" s="1">
        <v>-117539</v>
      </c>
      <c r="D7" s="1">
        <v>18046</v>
      </c>
      <c r="E7" s="1">
        <v>21030</v>
      </c>
      <c r="F7" s="28">
        <f aca="true" t="shared" si="0" ref="F7:F38">D7+E7</f>
        <v>39076</v>
      </c>
      <c r="G7" s="54"/>
      <c r="H7" s="1">
        <v>-366</v>
      </c>
      <c r="I7" s="54"/>
      <c r="J7" s="1">
        <v>-23063</v>
      </c>
      <c r="K7" s="54"/>
      <c r="L7" s="50"/>
      <c r="M7" s="1">
        <v>-469</v>
      </c>
      <c r="N7" s="54"/>
      <c r="O7" s="28">
        <v>-1681</v>
      </c>
      <c r="P7" s="50"/>
      <c r="Q7" s="50"/>
    </row>
    <row r="8" spans="2:17" ht="12.75">
      <c r="B8" s="30">
        <v>1</v>
      </c>
      <c r="C8" s="31">
        <v>-117468</v>
      </c>
      <c r="D8" s="31">
        <v>18085</v>
      </c>
      <c r="E8" s="31">
        <v>21074</v>
      </c>
      <c r="F8" s="31">
        <f t="shared" si="0"/>
        <v>39159</v>
      </c>
      <c r="G8" s="39">
        <f aca="true" t="shared" si="1" ref="G8:G38">IF(C8=0,"-",F8-F7)</f>
        <v>83</v>
      </c>
      <c r="H8" s="31">
        <f>IF(C8=0,"-",I8)</f>
        <v>-9</v>
      </c>
      <c r="I8" s="31">
        <f aca="true" t="shared" si="2" ref="I8:I38">IF(C8=0,"-",-(G8-P8+K8))</f>
        <v>-9</v>
      </c>
      <c r="J8" s="31">
        <v>-23066</v>
      </c>
      <c r="K8" s="31">
        <f aca="true" t="shared" si="3" ref="K8:K38">IF(C8=0,"-",J8-J7)</f>
        <v>-3</v>
      </c>
      <c r="L8" s="31">
        <f>IF(C8=0,"-",K8)</f>
        <v>-3</v>
      </c>
      <c r="M8" s="31">
        <f>IF(C8=0,"-",N8)</f>
        <v>-12</v>
      </c>
      <c r="N8" s="31">
        <f aca="true" t="shared" si="4" ref="N8:N38">IF(C8=0,"-",I8+K8)</f>
        <v>-12</v>
      </c>
      <c r="O8" s="31">
        <f aca="true" t="shared" si="5" ref="O8:O38">IF(C8=0,"-",O7+P8)</f>
        <v>-1610</v>
      </c>
      <c r="P8" s="31">
        <f aca="true" t="shared" si="6" ref="P8:P38">IF(C8=0,"-",C8-C7)</f>
        <v>71</v>
      </c>
      <c r="Q8" s="31">
        <f>IF(C8=0,"-",P8)</f>
        <v>71</v>
      </c>
    </row>
    <row r="9" spans="2:17" ht="12.75">
      <c r="B9" s="30">
        <v>2</v>
      </c>
      <c r="C9" s="31">
        <v>-117419</v>
      </c>
      <c r="D9" s="31">
        <v>18113</v>
      </c>
      <c r="E9" s="31">
        <v>21107</v>
      </c>
      <c r="F9" s="31">
        <f t="shared" si="0"/>
        <v>39220</v>
      </c>
      <c r="G9" s="31">
        <f t="shared" si="1"/>
        <v>61</v>
      </c>
      <c r="H9" s="31">
        <f aca="true" t="shared" si="7" ref="H9:H38">IF(C9=0,"-",H8+I9)</f>
        <v>-18</v>
      </c>
      <c r="I9" s="31">
        <f t="shared" si="2"/>
        <v>-9</v>
      </c>
      <c r="J9" s="31">
        <v>-23069</v>
      </c>
      <c r="K9" s="31">
        <f t="shared" si="3"/>
        <v>-3</v>
      </c>
      <c r="L9" s="31">
        <f aca="true" t="shared" si="8" ref="L9:L38">IF(C9=0,"-",K9+L8)</f>
        <v>-6</v>
      </c>
      <c r="M9" s="31">
        <f aca="true" t="shared" si="9" ref="M9:M38">IF(C9=0,"-",M8+N9)</f>
        <v>-24</v>
      </c>
      <c r="N9" s="31">
        <f t="shared" si="4"/>
        <v>-12</v>
      </c>
      <c r="O9" s="31">
        <f t="shared" si="5"/>
        <v>-1561</v>
      </c>
      <c r="P9" s="31">
        <f t="shared" si="6"/>
        <v>49</v>
      </c>
      <c r="Q9" s="31">
        <f aca="true" t="shared" si="10" ref="Q9:Q38">IF(C9=0,"-",P9+Q8)</f>
        <v>120</v>
      </c>
    </row>
    <row r="10" spans="2:17" ht="12.75">
      <c r="B10" s="30">
        <v>3</v>
      </c>
      <c r="C10" s="31">
        <v>-117359</v>
      </c>
      <c r="D10" s="31">
        <v>18148</v>
      </c>
      <c r="E10" s="31">
        <v>21148</v>
      </c>
      <c r="F10" s="31">
        <f t="shared" si="0"/>
        <v>39296</v>
      </c>
      <c r="G10" s="40">
        <f t="shared" si="1"/>
        <v>76</v>
      </c>
      <c r="H10" s="31">
        <f t="shared" si="7"/>
        <v>-31</v>
      </c>
      <c r="I10" s="31">
        <f t="shared" si="2"/>
        <v>-13</v>
      </c>
      <c r="J10" s="31">
        <v>-23072</v>
      </c>
      <c r="K10" s="31">
        <f t="shared" si="3"/>
        <v>-3</v>
      </c>
      <c r="L10" s="31">
        <f t="shared" si="8"/>
        <v>-9</v>
      </c>
      <c r="M10" s="31">
        <f t="shared" si="9"/>
        <v>-40</v>
      </c>
      <c r="N10" s="31">
        <f t="shared" si="4"/>
        <v>-16</v>
      </c>
      <c r="O10" s="31">
        <f t="shared" si="5"/>
        <v>-1501</v>
      </c>
      <c r="P10" s="31">
        <f t="shared" si="6"/>
        <v>60</v>
      </c>
      <c r="Q10" s="31">
        <f t="shared" si="10"/>
        <v>180</v>
      </c>
    </row>
    <row r="11" spans="2:17" ht="12.75">
      <c r="B11" s="30">
        <v>4</v>
      </c>
      <c r="C11" s="31">
        <v>-117319</v>
      </c>
      <c r="D11" s="31">
        <v>18172</v>
      </c>
      <c r="E11" s="31">
        <v>21175</v>
      </c>
      <c r="F11" s="31">
        <f t="shared" si="0"/>
        <v>39347</v>
      </c>
      <c r="G11" s="31">
        <f t="shared" si="1"/>
        <v>51</v>
      </c>
      <c r="H11" s="31">
        <f t="shared" si="7"/>
        <v>-39</v>
      </c>
      <c r="I11" s="31">
        <f t="shared" si="2"/>
        <v>-8</v>
      </c>
      <c r="J11" s="31">
        <v>-23075</v>
      </c>
      <c r="K11" s="31">
        <f t="shared" si="3"/>
        <v>-3</v>
      </c>
      <c r="L11" s="31">
        <f t="shared" si="8"/>
        <v>-12</v>
      </c>
      <c r="M11" s="31">
        <f t="shared" si="9"/>
        <v>-51</v>
      </c>
      <c r="N11" s="31">
        <f t="shared" si="4"/>
        <v>-11</v>
      </c>
      <c r="O11" s="31">
        <f t="shared" si="5"/>
        <v>-1461</v>
      </c>
      <c r="P11" s="31">
        <f t="shared" si="6"/>
        <v>40</v>
      </c>
      <c r="Q11" s="31">
        <f t="shared" si="10"/>
        <v>220</v>
      </c>
    </row>
    <row r="12" spans="2:17" ht="12.75">
      <c r="B12" s="30">
        <v>5</v>
      </c>
      <c r="C12" s="31">
        <v>-117292</v>
      </c>
      <c r="D12" s="31">
        <v>18190</v>
      </c>
      <c r="E12" s="31">
        <v>21196</v>
      </c>
      <c r="F12" s="31">
        <f t="shared" si="0"/>
        <v>39386</v>
      </c>
      <c r="G12" s="31">
        <f t="shared" si="1"/>
        <v>39</v>
      </c>
      <c r="H12" s="31">
        <f t="shared" si="7"/>
        <v>-48</v>
      </c>
      <c r="I12" s="31">
        <f t="shared" si="2"/>
        <v>-9</v>
      </c>
      <c r="J12" s="31">
        <v>-23078</v>
      </c>
      <c r="K12" s="31">
        <f t="shared" si="3"/>
        <v>-3</v>
      </c>
      <c r="L12" s="31">
        <f t="shared" si="8"/>
        <v>-15</v>
      </c>
      <c r="M12" s="31">
        <f t="shared" si="9"/>
        <v>-63</v>
      </c>
      <c r="N12" s="31">
        <f t="shared" si="4"/>
        <v>-12</v>
      </c>
      <c r="O12" s="31">
        <f t="shared" si="5"/>
        <v>-1434</v>
      </c>
      <c r="P12" s="31">
        <f t="shared" si="6"/>
        <v>27</v>
      </c>
      <c r="Q12" s="31">
        <f t="shared" si="10"/>
        <v>247</v>
      </c>
    </row>
    <row r="13" spans="2:17" ht="12.75">
      <c r="B13" s="30">
        <v>6</v>
      </c>
      <c r="C13" s="31">
        <v>-117225</v>
      </c>
      <c r="D13" s="31">
        <v>18230</v>
      </c>
      <c r="E13" s="31">
        <v>21243</v>
      </c>
      <c r="F13" s="31">
        <f t="shared" si="0"/>
        <v>39473</v>
      </c>
      <c r="G13" s="39">
        <f t="shared" si="1"/>
        <v>87</v>
      </c>
      <c r="H13" s="31">
        <f t="shared" si="7"/>
        <v>-64</v>
      </c>
      <c r="I13" s="31">
        <f t="shared" si="2"/>
        <v>-16</v>
      </c>
      <c r="J13" s="31">
        <v>-23082</v>
      </c>
      <c r="K13" s="31">
        <f t="shared" si="3"/>
        <v>-4</v>
      </c>
      <c r="L13" s="31">
        <f t="shared" si="8"/>
        <v>-19</v>
      </c>
      <c r="M13" s="31">
        <f t="shared" si="9"/>
        <v>-83</v>
      </c>
      <c r="N13" s="31">
        <f t="shared" si="4"/>
        <v>-20</v>
      </c>
      <c r="O13" s="31">
        <f t="shared" si="5"/>
        <v>-1367</v>
      </c>
      <c r="P13" s="31">
        <f t="shared" si="6"/>
        <v>67</v>
      </c>
      <c r="Q13" s="31">
        <f t="shared" si="10"/>
        <v>314</v>
      </c>
    </row>
    <row r="14" spans="2:17" ht="12.75">
      <c r="B14" s="30">
        <v>7</v>
      </c>
      <c r="C14" s="31">
        <v>-117208</v>
      </c>
      <c r="D14" s="31">
        <v>18242</v>
      </c>
      <c r="E14" s="31">
        <v>21257</v>
      </c>
      <c r="F14" s="31">
        <f t="shared" si="0"/>
        <v>39499</v>
      </c>
      <c r="G14" s="31">
        <f t="shared" si="1"/>
        <v>26</v>
      </c>
      <c r="H14" s="31">
        <f t="shared" si="7"/>
        <v>-71</v>
      </c>
      <c r="I14" s="31">
        <f t="shared" si="2"/>
        <v>-7</v>
      </c>
      <c r="J14" s="31">
        <v>-23084</v>
      </c>
      <c r="K14" s="31">
        <f t="shared" si="3"/>
        <v>-2</v>
      </c>
      <c r="L14" s="31">
        <f t="shared" si="8"/>
        <v>-21</v>
      </c>
      <c r="M14" s="31">
        <f t="shared" si="9"/>
        <v>-92</v>
      </c>
      <c r="N14" s="31">
        <f t="shared" si="4"/>
        <v>-9</v>
      </c>
      <c r="O14" s="31">
        <f t="shared" si="5"/>
        <v>-1350</v>
      </c>
      <c r="P14" s="31">
        <f t="shared" si="6"/>
        <v>17</v>
      </c>
      <c r="Q14" s="31">
        <f t="shared" si="10"/>
        <v>331</v>
      </c>
    </row>
    <row r="15" spans="2:17" ht="12.75">
      <c r="B15" s="30">
        <v>8</v>
      </c>
      <c r="C15" s="31">
        <v>-117193</v>
      </c>
      <c r="D15" s="31">
        <v>18255</v>
      </c>
      <c r="E15" s="31">
        <v>21272</v>
      </c>
      <c r="F15" s="31">
        <f t="shared" si="0"/>
        <v>39527</v>
      </c>
      <c r="G15" s="31">
        <f t="shared" si="1"/>
        <v>28</v>
      </c>
      <c r="H15" s="31">
        <f t="shared" si="7"/>
        <v>-80</v>
      </c>
      <c r="I15" s="31">
        <f t="shared" si="2"/>
        <v>-9</v>
      </c>
      <c r="J15" s="31">
        <v>-23088</v>
      </c>
      <c r="K15" s="31">
        <f t="shared" si="3"/>
        <v>-4</v>
      </c>
      <c r="L15" s="31">
        <f t="shared" si="8"/>
        <v>-25</v>
      </c>
      <c r="M15" s="31">
        <f t="shared" si="9"/>
        <v>-105</v>
      </c>
      <c r="N15" s="31">
        <f t="shared" si="4"/>
        <v>-13</v>
      </c>
      <c r="O15" s="31">
        <f t="shared" si="5"/>
        <v>-1335</v>
      </c>
      <c r="P15" s="31">
        <f t="shared" si="6"/>
        <v>15</v>
      </c>
      <c r="Q15" s="31">
        <f t="shared" si="10"/>
        <v>346</v>
      </c>
    </row>
    <row r="16" spans="2:17" ht="12.75">
      <c r="B16" s="30">
        <v>9</v>
      </c>
      <c r="C16" s="31">
        <v>-117151</v>
      </c>
      <c r="D16" s="31">
        <v>18283</v>
      </c>
      <c r="E16" s="31">
        <v>21304</v>
      </c>
      <c r="F16" s="31">
        <f t="shared" si="0"/>
        <v>39587</v>
      </c>
      <c r="G16" s="31">
        <f t="shared" si="1"/>
        <v>60</v>
      </c>
      <c r="H16" s="31">
        <f t="shared" si="7"/>
        <v>-91</v>
      </c>
      <c r="I16" s="31">
        <f t="shared" si="2"/>
        <v>-11</v>
      </c>
      <c r="J16" s="31">
        <v>-23095</v>
      </c>
      <c r="K16" s="31">
        <f t="shared" si="3"/>
        <v>-7</v>
      </c>
      <c r="L16" s="31">
        <f t="shared" si="8"/>
        <v>-32</v>
      </c>
      <c r="M16" s="31">
        <f t="shared" si="9"/>
        <v>-123</v>
      </c>
      <c r="N16" s="31">
        <f t="shared" si="4"/>
        <v>-18</v>
      </c>
      <c r="O16" s="31">
        <f t="shared" si="5"/>
        <v>-1293</v>
      </c>
      <c r="P16" s="31">
        <f t="shared" si="6"/>
        <v>42</v>
      </c>
      <c r="Q16" s="31">
        <f t="shared" si="10"/>
        <v>388</v>
      </c>
    </row>
    <row r="17" spans="2:17" ht="12.75">
      <c r="B17" s="30">
        <v>10</v>
      </c>
      <c r="C17" s="31">
        <v>-117077</v>
      </c>
      <c r="D17" s="31">
        <v>18323</v>
      </c>
      <c r="E17" s="31">
        <v>21352</v>
      </c>
      <c r="F17" s="31">
        <f t="shared" si="0"/>
        <v>39675</v>
      </c>
      <c r="G17" s="39">
        <f t="shared" si="1"/>
        <v>88</v>
      </c>
      <c r="H17" s="31">
        <f t="shared" si="7"/>
        <v>-103</v>
      </c>
      <c r="I17" s="31">
        <f t="shared" si="2"/>
        <v>-12</v>
      </c>
      <c r="J17" s="31">
        <v>-23097</v>
      </c>
      <c r="K17" s="31">
        <f t="shared" si="3"/>
        <v>-2</v>
      </c>
      <c r="L17" s="31">
        <f t="shared" si="8"/>
        <v>-34</v>
      </c>
      <c r="M17" s="31">
        <f t="shared" si="9"/>
        <v>-137</v>
      </c>
      <c r="N17" s="31">
        <f t="shared" si="4"/>
        <v>-14</v>
      </c>
      <c r="O17" s="31">
        <f t="shared" si="5"/>
        <v>-1219</v>
      </c>
      <c r="P17" s="31">
        <f t="shared" si="6"/>
        <v>74</v>
      </c>
      <c r="Q17" s="31">
        <f t="shared" si="10"/>
        <v>462</v>
      </c>
    </row>
    <row r="18" spans="2:17" ht="12.75">
      <c r="B18" s="30">
        <v>11</v>
      </c>
      <c r="C18" s="31">
        <v>-117010</v>
      </c>
      <c r="D18" s="31">
        <v>18360</v>
      </c>
      <c r="E18" s="31">
        <v>21395</v>
      </c>
      <c r="F18" s="31">
        <f t="shared" si="0"/>
        <v>39755</v>
      </c>
      <c r="G18" s="39">
        <f t="shared" si="1"/>
        <v>80</v>
      </c>
      <c r="H18" s="31">
        <f t="shared" si="7"/>
        <v>-113</v>
      </c>
      <c r="I18" s="31">
        <f t="shared" si="2"/>
        <v>-10</v>
      </c>
      <c r="J18" s="31">
        <v>-23100</v>
      </c>
      <c r="K18" s="31">
        <f t="shared" si="3"/>
        <v>-3</v>
      </c>
      <c r="L18" s="31">
        <f t="shared" si="8"/>
        <v>-37</v>
      </c>
      <c r="M18" s="31">
        <f t="shared" si="9"/>
        <v>-150</v>
      </c>
      <c r="N18" s="31">
        <f t="shared" si="4"/>
        <v>-13</v>
      </c>
      <c r="O18" s="31">
        <f t="shared" si="5"/>
        <v>-1152</v>
      </c>
      <c r="P18" s="31">
        <f t="shared" si="6"/>
        <v>67</v>
      </c>
      <c r="Q18" s="31">
        <f t="shared" si="10"/>
        <v>529</v>
      </c>
    </row>
    <row r="19" spans="2:17" ht="12.75">
      <c r="B19" s="30">
        <v>12</v>
      </c>
      <c r="C19" s="31">
        <v>-116998</v>
      </c>
      <c r="D19" s="31">
        <v>18370</v>
      </c>
      <c r="E19" s="31">
        <v>21406</v>
      </c>
      <c r="F19" s="31">
        <f t="shared" si="0"/>
        <v>39776</v>
      </c>
      <c r="G19" s="31">
        <f t="shared" si="1"/>
        <v>21</v>
      </c>
      <c r="H19" s="31">
        <f t="shared" si="7"/>
        <v>-120</v>
      </c>
      <c r="I19" s="31">
        <f t="shared" si="2"/>
        <v>-7</v>
      </c>
      <c r="J19" s="31">
        <v>-23102</v>
      </c>
      <c r="K19" s="31">
        <f t="shared" si="3"/>
        <v>-2</v>
      </c>
      <c r="L19" s="31">
        <f t="shared" si="8"/>
        <v>-39</v>
      </c>
      <c r="M19" s="31">
        <f t="shared" si="9"/>
        <v>-159</v>
      </c>
      <c r="N19" s="31">
        <f t="shared" si="4"/>
        <v>-9</v>
      </c>
      <c r="O19" s="31">
        <f t="shared" si="5"/>
        <v>-1140</v>
      </c>
      <c r="P19" s="31">
        <f t="shared" si="6"/>
        <v>12</v>
      </c>
      <c r="Q19" s="31">
        <f t="shared" si="10"/>
        <v>541</v>
      </c>
    </row>
    <row r="20" spans="2:17" ht="12.75">
      <c r="B20" s="30">
        <v>13</v>
      </c>
      <c r="C20" s="31">
        <v>-117000</v>
      </c>
      <c r="D20" s="31">
        <v>18375</v>
      </c>
      <c r="E20" s="31">
        <v>21412</v>
      </c>
      <c r="F20" s="31">
        <f t="shared" si="0"/>
        <v>39787</v>
      </c>
      <c r="G20" s="31">
        <f t="shared" si="1"/>
        <v>11</v>
      </c>
      <c r="H20" s="31">
        <f t="shared" si="7"/>
        <v>-130</v>
      </c>
      <c r="I20" s="31">
        <f t="shared" si="2"/>
        <v>-10</v>
      </c>
      <c r="J20" s="31">
        <v>-23105</v>
      </c>
      <c r="K20" s="31">
        <f t="shared" si="3"/>
        <v>-3</v>
      </c>
      <c r="L20" s="31">
        <f t="shared" si="8"/>
        <v>-42</v>
      </c>
      <c r="M20" s="31">
        <f t="shared" si="9"/>
        <v>-172</v>
      </c>
      <c r="N20" s="31">
        <f t="shared" si="4"/>
        <v>-13</v>
      </c>
      <c r="O20" s="31">
        <f t="shared" si="5"/>
        <v>-1142</v>
      </c>
      <c r="P20" s="31">
        <f t="shared" si="6"/>
        <v>-2</v>
      </c>
      <c r="Q20" s="31">
        <f t="shared" si="10"/>
        <v>539</v>
      </c>
    </row>
    <row r="21" spans="2:17" ht="12.75">
      <c r="B21" s="30">
        <v>14</v>
      </c>
      <c r="C21" s="31">
        <v>-116991</v>
      </c>
      <c r="D21" s="31">
        <v>18385</v>
      </c>
      <c r="E21" s="31">
        <v>21424</v>
      </c>
      <c r="F21" s="31">
        <f t="shared" si="0"/>
        <v>39809</v>
      </c>
      <c r="G21" s="31">
        <f t="shared" si="1"/>
        <v>22</v>
      </c>
      <c r="H21" s="31">
        <f t="shared" si="7"/>
        <v>-139</v>
      </c>
      <c r="I21" s="31">
        <f t="shared" si="2"/>
        <v>-9</v>
      </c>
      <c r="J21" s="31">
        <v>-23109</v>
      </c>
      <c r="K21" s="31">
        <f t="shared" si="3"/>
        <v>-4</v>
      </c>
      <c r="L21" s="31">
        <f t="shared" si="8"/>
        <v>-46</v>
      </c>
      <c r="M21" s="31">
        <f t="shared" si="9"/>
        <v>-185</v>
      </c>
      <c r="N21" s="31">
        <f t="shared" si="4"/>
        <v>-13</v>
      </c>
      <c r="O21" s="31">
        <f t="shared" si="5"/>
        <v>-1133</v>
      </c>
      <c r="P21" s="31">
        <f t="shared" si="6"/>
        <v>9</v>
      </c>
      <c r="Q21" s="31">
        <f t="shared" si="10"/>
        <v>548</v>
      </c>
    </row>
    <row r="22" spans="2:17" ht="12.75">
      <c r="B22" s="30">
        <v>15</v>
      </c>
      <c r="C22" s="31">
        <v>-116984</v>
      </c>
      <c r="D22" s="31">
        <v>18394</v>
      </c>
      <c r="E22" s="31">
        <v>21435</v>
      </c>
      <c r="F22" s="31">
        <f t="shared" si="0"/>
        <v>39829</v>
      </c>
      <c r="G22" s="31">
        <f t="shared" si="1"/>
        <v>20</v>
      </c>
      <c r="H22" s="31">
        <f t="shared" si="7"/>
        <v>-149</v>
      </c>
      <c r="I22" s="31">
        <f t="shared" si="2"/>
        <v>-10</v>
      </c>
      <c r="J22" s="31">
        <v>-23112</v>
      </c>
      <c r="K22" s="31">
        <f t="shared" si="3"/>
        <v>-3</v>
      </c>
      <c r="L22" s="31">
        <f t="shared" si="8"/>
        <v>-49</v>
      </c>
      <c r="M22" s="31">
        <f t="shared" si="9"/>
        <v>-198</v>
      </c>
      <c r="N22" s="31">
        <f t="shared" si="4"/>
        <v>-13</v>
      </c>
      <c r="O22" s="31">
        <f t="shared" si="5"/>
        <v>-1126</v>
      </c>
      <c r="P22" s="31">
        <f t="shared" si="6"/>
        <v>7</v>
      </c>
      <c r="Q22" s="31">
        <f t="shared" si="10"/>
        <v>555</v>
      </c>
    </row>
    <row r="23" spans="2:17" ht="12.75">
      <c r="B23" s="30">
        <v>16</v>
      </c>
      <c r="C23" s="31">
        <v>-116936</v>
      </c>
      <c r="D23" s="31">
        <v>18423</v>
      </c>
      <c r="E23" s="31">
        <v>21468</v>
      </c>
      <c r="F23" s="31">
        <f t="shared" si="0"/>
        <v>39891</v>
      </c>
      <c r="G23" s="31">
        <f t="shared" si="1"/>
        <v>62</v>
      </c>
      <c r="H23" s="31">
        <f t="shared" si="7"/>
        <v>-159</v>
      </c>
      <c r="I23" s="31">
        <f t="shared" si="2"/>
        <v>-10</v>
      </c>
      <c r="J23" s="31">
        <v>-23116</v>
      </c>
      <c r="K23" s="31">
        <f t="shared" si="3"/>
        <v>-4</v>
      </c>
      <c r="L23" s="31">
        <f t="shared" si="8"/>
        <v>-53</v>
      </c>
      <c r="M23" s="31">
        <f t="shared" si="9"/>
        <v>-212</v>
      </c>
      <c r="N23" s="31">
        <f t="shared" si="4"/>
        <v>-14</v>
      </c>
      <c r="O23" s="31">
        <f t="shared" si="5"/>
        <v>-1078</v>
      </c>
      <c r="P23" s="31">
        <f t="shared" si="6"/>
        <v>48</v>
      </c>
      <c r="Q23" s="31">
        <f t="shared" si="10"/>
        <v>603</v>
      </c>
    </row>
    <row r="24" spans="2:17" ht="12.75">
      <c r="B24" s="30">
        <v>17</v>
      </c>
      <c r="C24" s="31">
        <v>-116867</v>
      </c>
      <c r="D24" s="31">
        <v>18461</v>
      </c>
      <c r="E24" s="31">
        <v>21512</v>
      </c>
      <c r="F24" s="31">
        <f t="shared" si="0"/>
        <v>39973</v>
      </c>
      <c r="G24" s="39">
        <f t="shared" si="1"/>
        <v>82</v>
      </c>
      <c r="H24" s="31">
        <f t="shared" si="7"/>
        <v>-170</v>
      </c>
      <c r="I24" s="31">
        <f t="shared" si="2"/>
        <v>-11</v>
      </c>
      <c r="J24" s="31">
        <v>-23118</v>
      </c>
      <c r="K24" s="31">
        <f t="shared" si="3"/>
        <v>-2</v>
      </c>
      <c r="L24" s="31">
        <f t="shared" si="8"/>
        <v>-55</v>
      </c>
      <c r="M24" s="31">
        <f t="shared" si="9"/>
        <v>-225</v>
      </c>
      <c r="N24" s="31">
        <f t="shared" si="4"/>
        <v>-13</v>
      </c>
      <c r="O24" s="31">
        <f t="shared" si="5"/>
        <v>-1009</v>
      </c>
      <c r="P24" s="31">
        <f t="shared" si="6"/>
        <v>69</v>
      </c>
      <c r="Q24" s="31">
        <f t="shared" si="10"/>
        <v>672</v>
      </c>
    </row>
    <row r="25" spans="2:17" ht="12.75">
      <c r="B25" s="30">
        <v>18</v>
      </c>
      <c r="C25" s="31">
        <v>-116815</v>
      </c>
      <c r="D25" s="31">
        <v>18492</v>
      </c>
      <c r="E25" s="31">
        <v>21548</v>
      </c>
      <c r="F25" s="31">
        <f t="shared" si="0"/>
        <v>40040</v>
      </c>
      <c r="G25" s="40">
        <f t="shared" si="1"/>
        <v>67</v>
      </c>
      <c r="H25" s="31">
        <f t="shared" si="7"/>
        <v>-181</v>
      </c>
      <c r="I25" s="31">
        <f t="shared" si="2"/>
        <v>-11</v>
      </c>
      <c r="J25" s="31">
        <v>-23122</v>
      </c>
      <c r="K25" s="31">
        <f t="shared" si="3"/>
        <v>-4</v>
      </c>
      <c r="L25" s="31">
        <f t="shared" si="8"/>
        <v>-59</v>
      </c>
      <c r="M25" s="31">
        <f t="shared" si="9"/>
        <v>-240</v>
      </c>
      <c r="N25" s="31">
        <f t="shared" si="4"/>
        <v>-15</v>
      </c>
      <c r="O25" s="31">
        <f t="shared" si="5"/>
        <v>-957</v>
      </c>
      <c r="P25" s="31">
        <f t="shared" si="6"/>
        <v>52</v>
      </c>
      <c r="Q25" s="31">
        <f t="shared" si="10"/>
        <v>724</v>
      </c>
    </row>
    <row r="26" spans="2:17" ht="12.75">
      <c r="B26" s="30">
        <v>19</v>
      </c>
      <c r="C26" s="31">
        <v>-116800</v>
      </c>
      <c r="D26" s="31">
        <v>18504</v>
      </c>
      <c r="E26" s="31">
        <v>21563</v>
      </c>
      <c r="F26" s="31">
        <f t="shared" si="0"/>
        <v>40067</v>
      </c>
      <c r="G26" s="31">
        <f t="shared" si="1"/>
        <v>27</v>
      </c>
      <c r="H26" s="31">
        <f t="shared" si="7"/>
        <v>-190</v>
      </c>
      <c r="I26" s="31">
        <f t="shared" si="2"/>
        <v>-9</v>
      </c>
      <c r="J26" s="31">
        <v>-23125</v>
      </c>
      <c r="K26" s="31">
        <f t="shared" si="3"/>
        <v>-3</v>
      </c>
      <c r="L26" s="31">
        <f t="shared" si="8"/>
        <v>-62</v>
      </c>
      <c r="M26" s="31">
        <f t="shared" si="9"/>
        <v>-252</v>
      </c>
      <c r="N26" s="31">
        <f t="shared" si="4"/>
        <v>-12</v>
      </c>
      <c r="O26" s="31">
        <f t="shared" si="5"/>
        <v>-942</v>
      </c>
      <c r="P26" s="31">
        <f t="shared" si="6"/>
        <v>15</v>
      </c>
      <c r="Q26" s="31">
        <f t="shared" si="10"/>
        <v>739</v>
      </c>
    </row>
    <row r="27" spans="2:17" ht="12.75">
      <c r="B27" s="30">
        <v>20</v>
      </c>
      <c r="C27" s="31">
        <v>-116792</v>
      </c>
      <c r="D27" s="31">
        <v>18513</v>
      </c>
      <c r="E27" s="31">
        <v>21573</v>
      </c>
      <c r="F27" s="31">
        <f t="shared" si="0"/>
        <v>40086</v>
      </c>
      <c r="G27" s="31">
        <f t="shared" si="1"/>
        <v>19</v>
      </c>
      <c r="H27" s="31">
        <f t="shared" si="7"/>
        <v>-197</v>
      </c>
      <c r="I27" s="31">
        <f t="shared" si="2"/>
        <v>-7</v>
      </c>
      <c r="J27" s="31">
        <v>-23129</v>
      </c>
      <c r="K27" s="31">
        <f t="shared" si="3"/>
        <v>-4</v>
      </c>
      <c r="L27" s="31">
        <f t="shared" si="8"/>
        <v>-66</v>
      </c>
      <c r="M27" s="31">
        <f t="shared" si="9"/>
        <v>-263</v>
      </c>
      <c r="N27" s="31">
        <f t="shared" si="4"/>
        <v>-11</v>
      </c>
      <c r="O27" s="31">
        <f t="shared" si="5"/>
        <v>-934</v>
      </c>
      <c r="P27" s="31">
        <f t="shared" si="6"/>
        <v>8</v>
      </c>
      <c r="Q27" s="31">
        <f t="shared" si="10"/>
        <v>747</v>
      </c>
    </row>
    <row r="28" spans="2:17" ht="12.75">
      <c r="B28" s="30">
        <v>21</v>
      </c>
      <c r="C28" s="31">
        <v>-116774</v>
      </c>
      <c r="D28" s="31">
        <v>18527</v>
      </c>
      <c r="E28" s="31">
        <v>21589</v>
      </c>
      <c r="F28" s="31">
        <f t="shared" si="0"/>
        <v>40116</v>
      </c>
      <c r="G28" s="31">
        <f t="shared" si="1"/>
        <v>30</v>
      </c>
      <c r="H28" s="31">
        <f t="shared" si="7"/>
        <v>-207</v>
      </c>
      <c r="I28" s="31">
        <f t="shared" si="2"/>
        <v>-10</v>
      </c>
      <c r="J28" s="31">
        <v>-23131</v>
      </c>
      <c r="K28" s="31">
        <f t="shared" si="3"/>
        <v>-2</v>
      </c>
      <c r="L28" s="31">
        <f t="shared" si="8"/>
        <v>-68</v>
      </c>
      <c r="M28" s="31">
        <f t="shared" si="9"/>
        <v>-275</v>
      </c>
      <c r="N28" s="31">
        <f t="shared" si="4"/>
        <v>-12</v>
      </c>
      <c r="O28" s="31">
        <f t="shared" si="5"/>
        <v>-916</v>
      </c>
      <c r="P28" s="31">
        <f t="shared" si="6"/>
        <v>18</v>
      </c>
      <c r="Q28" s="31">
        <f t="shared" si="10"/>
        <v>765</v>
      </c>
    </row>
    <row r="29" spans="2:17" ht="12.75">
      <c r="B29" s="30">
        <v>22</v>
      </c>
      <c r="C29" s="31">
        <v>-116735</v>
      </c>
      <c r="D29" s="31">
        <v>18550</v>
      </c>
      <c r="E29" s="31">
        <v>21616</v>
      </c>
      <c r="F29" s="31">
        <f t="shared" si="0"/>
        <v>40166</v>
      </c>
      <c r="G29" s="31">
        <f t="shared" si="1"/>
        <v>50</v>
      </c>
      <c r="H29" s="31">
        <f t="shared" si="7"/>
        <v>-215</v>
      </c>
      <c r="I29" s="31">
        <f t="shared" si="2"/>
        <v>-8</v>
      </c>
      <c r="J29" s="31">
        <v>-23134</v>
      </c>
      <c r="K29" s="31">
        <f t="shared" si="3"/>
        <v>-3</v>
      </c>
      <c r="L29" s="31">
        <f t="shared" si="8"/>
        <v>-71</v>
      </c>
      <c r="M29" s="31">
        <f t="shared" si="9"/>
        <v>-286</v>
      </c>
      <c r="N29" s="31">
        <f t="shared" si="4"/>
        <v>-11</v>
      </c>
      <c r="O29" s="31">
        <f t="shared" si="5"/>
        <v>-877</v>
      </c>
      <c r="P29" s="31">
        <f t="shared" si="6"/>
        <v>39</v>
      </c>
      <c r="Q29" s="31">
        <f t="shared" si="10"/>
        <v>804</v>
      </c>
    </row>
    <row r="30" spans="2:17" ht="12.75">
      <c r="B30" s="30">
        <v>23</v>
      </c>
      <c r="C30" s="31">
        <v>-116702</v>
      </c>
      <c r="D30" s="31">
        <v>18571</v>
      </c>
      <c r="E30" s="31">
        <v>21641</v>
      </c>
      <c r="F30" s="31">
        <f t="shared" si="0"/>
        <v>40212</v>
      </c>
      <c r="G30" s="31">
        <f t="shared" si="1"/>
        <v>46</v>
      </c>
      <c r="H30" s="31">
        <f t="shared" si="7"/>
        <v>-225</v>
      </c>
      <c r="I30" s="31">
        <f t="shared" si="2"/>
        <v>-10</v>
      </c>
      <c r="J30" s="31">
        <v>-23137</v>
      </c>
      <c r="K30" s="31">
        <f t="shared" si="3"/>
        <v>-3</v>
      </c>
      <c r="L30" s="31">
        <f t="shared" si="8"/>
        <v>-74</v>
      </c>
      <c r="M30" s="31">
        <f t="shared" si="9"/>
        <v>-299</v>
      </c>
      <c r="N30" s="31">
        <f t="shared" si="4"/>
        <v>-13</v>
      </c>
      <c r="O30" s="31">
        <f t="shared" si="5"/>
        <v>-844</v>
      </c>
      <c r="P30" s="31">
        <f t="shared" si="6"/>
        <v>33</v>
      </c>
      <c r="Q30" s="31">
        <f t="shared" si="10"/>
        <v>837</v>
      </c>
    </row>
    <row r="31" spans="2:17" ht="12.75">
      <c r="B31" s="30">
        <v>24</v>
      </c>
      <c r="C31" s="31">
        <v>-116674</v>
      </c>
      <c r="D31" s="31">
        <v>18588</v>
      </c>
      <c r="E31" s="31">
        <v>21660</v>
      </c>
      <c r="F31" s="31">
        <f t="shared" si="0"/>
        <v>40248</v>
      </c>
      <c r="G31" s="31">
        <f t="shared" si="1"/>
        <v>36</v>
      </c>
      <c r="H31" s="31">
        <f t="shared" si="7"/>
        <v>-230</v>
      </c>
      <c r="I31" s="31">
        <f t="shared" si="2"/>
        <v>-5</v>
      </c>
      <c r="J31" s="31">
        <v>-23140</v>
      </c>
      <c r="K31" s="31">
        <f t="shared" si="3"/>
        <v>-3</v>
      </c>
      <c r="L31" s="31">
        <f t="shared" si="8"/>
        <v>-77</v>
      </c>
      <c r="M31" s="31">
        <f t="shared" si="9"/>
        <v>-307</v>
      </c>
      <c r="N31" s="31">
        <f t="shared" si="4"/>
        <v>-8</v>
      </c>
      <c r="O31" s="31">
        <f t="shared" si="5"/>
        <v>-816</v>
      </c>
      <c r="P31" s="31">
        <f t="shared" si="6"/>
        <v>28</v>
      </c>
      <c r="Q31" s="31">
        <f t="shared" si="10"/>
        <v>865</v>
      </c>
    </row>
    <row r="32" spans="2:17" ht="12.75">
      <c r="B32" s="30">
        <v>25</v>
      </c>
      <c r="C32" s="31">
        <v>-116677</v>
      </c>
      <c r="D32" s="31">
        <v>18593</v>
      </c>
      <c r="E32" s="31">
        <v>21666</v>
      </c>
      <c r="F32" s="31">
        <f t="shared" si="0"/>
        <v>40259</v>
      </c>
      <c r="G32" s="31">
        <f t="shared" si="1"/>
        <v>11</v>
      </c>
      <c r="H32" s="31">
        <f t="shared" si="7"/>
        <v>-241</v>
      </c>
      <c r="I32" s="31">
        <f t="shared" si="2"/>
        <v>-11</v>
      </c>
      <c r="J32" s="31">
        <v>-23143</v>
      </c>
      <c r="K32" s="31">
        <f t="shared" si="3"/>
        <v>-3</v>
      </c>
      <c r="L32" s="31">
        <f t="shared" si="8"/>
        <v>-80</v>
      </c>
      <c r="M32" s="31">
        <f t="shared" si="9"/>
        <v>-321</v>
      </c>
      <c r="N32" s="31">
        <f t="shared" si="4"/>
        <v>-14</v>
      </c>
      <c r="O32" s="31">
        <f t="shared" si="5"/>
        <v>-819</v>
      </c>
      <c r="P32" s="31">
        <f t="shared" si="6"/>
        <v>-3</v>
      </c>
      <c r="Q32" s="31">
        <f t="shared" si="10"/>
        <v>862</v>
      </c>
    </row>
    <row r="33" spans="2:17" ht="12.75">
      <c r="B33" s="30">
        <v>26</v>
      </c>
      <c r="C33" s="31">
        <v>-116657</v>
      </c>
      <c r="D33" s="31">
        <v>18612</v>
      </c>
      <c r="E33" s="31">
        <v>21688</v>
      </c>
      <c r="F33" s="31">
        <f t="shared" si="0"/>
        <v>40300</v>
      </c>
      <c r="G33" s="31">
        <f t="shared" si="1"/>
        <v>41</v>
      </c>
      <c r="H33" s="31">
        <f t="shared" si="7"/>
        <v>-258</v>
      </c>
      <c r="I33" s="31">
        <f t="shared" si="2"/>
        <v>-17</v>
      </c>
      <c r="J33" s="31">
        <v>-23147</v>
      </c>
      <c r="K33" s="31">
        <f t="shared" si="3"/>
        <v>-4</v>
      </c>
      <c r="L33" s="31">
        <f t="shared" si="8"/>
        <v>-84</v>
      </c>
      <c r="M33" s="31">
        <f t="shared" si="9"/>
        <v>-342</v>
      </c>
      <c r="N33" s="31">
        <f t="shared" si="4"/>
        <v>-21</v>
      </c>
      <c r="O33" s="31">
        <f t="shared" si="5"/>
        <v>-799</v>
      </c>
      <c r="P33" s="31">
        <f t="shared" si="6"/>
        <v>20</v>
      </c>
      <c r="Q33" s="31">
        <f t="shared" si="10"/>
        <v>882</v>
      </c>
    </row>
    <row r="34" spans="2:17" ht="12.75">
      <c r="B34" s="30">
        <v>27</v>
      </c>
      <c r="C34" s="31">
        <v>-116643</v>
      </c>
      <c r="D34" s="31">
        <v>18625</v>
      </c>
      <c r="E34" s="31">
        <v>21703</v>
      </c>
      <c r="F34" s="31">
        <f t="shared" si="0"/>
        <v>40328</v>
      </c>
      <c r="G34" s="31">
        <f t="shared" si="1"/>
        <v>28</v>
      </c>
      <c r="H34" s="31">
        <f t="shared" si="7"/>
        <v>-269</v>
      </c>
      <c r="I34" s="31">
        <f t="shared" si="2"/>
        <v>-11</v>
      </c>
      <c r="J34" s="31">
        <v>-23150</v>
      </c>
      <c r="K34" s="31">
        <f t="shared" si="3"/>
        <v>-3</v>
      </c>
      <c r="L34" s="31">
        <f t="shared" si="8"/>
        <v>-87</v>
      </c>
      <c r="M34" s="31">
        <f t="shared" si="9"/>
        <v>-356</v>
      </c>
      <c r="N34" s="31">
        <f t="shared" si="4"/>
        <v>-14</v>
      </c>
      <c r="O34" s="31">
        <f t="shared" si="5"/>
        <v>-785</v>
      </c>
      <c r="P34" s="31">
        <f t="shared" si="6"/>
        <v>14</v>
      </c>
      <c r="Q34" s="31">
        <f t="shared" si="10"/>
        <v>896</v>
      </c>
    </row>
    <row r="35" spans="2:17" ht="12.75">
      <c r="B35" s="30">
        <v>28</v>
      </c>
      <c r="C35" s="31">
        <v>-116619</v>
      </c>
      <c r="D35" s="31">
        <v>18642</v>
      </c>
      <c r="E35" s="31">
        <v>21723</v>
      </c>
      <c r="F35" s="31">
        <f t="shared" si="0"/>
        <v>40365</v>
      </c>
      <c r="G35" s="31">
        <f t="shared" si="1"/>
        <v>37</v>
      </c>
      <c r="H35" s="31">
        <f t="shared" si="7"/>
        <v>-279</v>
      </c>
      <c r="I35" s="31">
        <f t="shared" si="2"/>
        <v>-10</v>
      </c>
      <c r="J35" s="31">
        <v>-23153</v>
      </c>
      <c r="K35" s="31">
        <f t="shared" si="3"/>
        <v>-3</v>
      </c>
      <c r="L35" s="31">
        <f t="shared" si="8"/>
        <v>-90</v>
      </c>
      <c r="M35" s="31">
        <f t="shared" si="9"/>
        <v>-369</v>
      </c>
      <c r="N35" s="31">
        <f t="shared" si="4"/>
        <v>-13</v>
      </c>
      <c r="O35" s="31">
        <f t="shared" si="5"/>
        <v>-761</v>
      </c>
      <c r="P35" s="31">
        <f t="shared" si="6"/>
        <v>24</v>
      </c>
      <c r="Q35" s="31">
        <f t="shared" si="10"/>
        <v>920</v>
      </c>
    </row>
    <row r="36" spans="2:17" ht="12.75">
      <c r="B36" s="30">
        <v>29</v>
      </c>
      <c r="C36" s="31">
        <v>-116570</v>
      </c>
      <c r="D36" s="31">
        <v>18672</v>
      </c>
      <c r="E36" s="31">
        <v>21757</v>
      </c>
      <c r="F36" s="31">
        <f t="shared" si="0"/>
        <v>40429</v>
      </c>
      <c r="G36" s="31">
        <f t="shared" si="1"/>
        <v>64</v>
      </c>
      <c r="H36" s="31">
        <f t="shared" si="7"/>
        <v>-290</v>
      </c>
      <c r="I36" s="31">
        <f t="shared" si="2"/>
        <v>-11</v>
      </c>
      <c r="J36" s="31">
        <v>-23157</v>
      </c>
      <c r="K36" s="31">
        <f t="shared" si="3"/>
        <v>-4</v>
      </c>
      <c r="L36" s="31">
        <f t="shared" si="8"/>
        <v>-94</v>
      </c>
      <c r="M36" s="31">
        <f t="shared" si="9"/>
        <v>-384</v>
      </c>
      <c r="N36" s="31">
        <f t="shared" si="4"/>
        <v>-15</v>
      </c>
      <c r="O36" s="31">
        <f t="shared" si="5"/>
        <v>-712</v>
      </c>
      <c r="P36" s="31">
        <f t="shared" si="6"/>
        <v>49</v>
      </c>
      <c r="Q36" s="31">
        <f t="shared" si="10"/>
        <v>969</v>
      </c>
    </row>
    <row r="37" spans="2:17" ht="12.75">
      <c r="B37" s="30">
        <v>30</v>
      </c>
      <c r="C37" s="31">
        <v>-116551</v>
      </c>
      <c r="D37" s="31">
        <v>18686</v>
      </c>
      <c r="E37" s="31">
        <v>21774</v>
      </c>
      <c r="F37" s="31">
        <f t="shared" si="0"/>
        <v>40460</v>
      </c>
      <c r="G37" s="31">
        <f t="shared" si="1"/>
        <v>31</v>
      </c>
      <c r="H37" s="31">
        <f t="shared" si="7"/>
        <v>-299</v>
      </c>
      <c r="I37" s="31">
        <f t="shared" si="2"/>
        <v>-9</v>
      </c>
      <c r="J37" s="31">
        <v>-23160</v>
      </c>
      <c r="K37" s="31">
        <f t="shared" si="3"/>
        <v>-3</v>
      </c>
      <c r="L37" s="31">
        <f t="shared" si="8"/>
        <v>-97</v>
      </c>
      <c r="M37" s="31">
        <f t="shared" si="9"/>
        <v>-396</v>
      </c>
      <c r="N37" s="31">
        <f t="shared" si="4"/>
        <v>-12</v>
      </c>
      <c r="O37" s="31">
        <f t="shared" si="5"/>
        <v>-693</v>
      </c>
      <c r="P37" s="31">
        <f t="shared" si="6"/>
        <v>19</v>
      </c>
      <c r="Q37" s="31">
        <f t="shared" si="10"/>
        <v>988</v>
      </c>
    </row>
    <row r="38" spans="2:17" ht="12.75">
      <c r="B38" s="30">
        <v>31</v>
      </c>
      <c r="C38" s="31">
        <v>-116485</v>
      </c>
      <c r="D38" s="31">
        <v>18723</v>
      </c>
      <c r="E38" s="31">
        <v>21817</v>
      </c>
      <c r="F38" s="31">
        <f t="shared" si="0"/>
        <v>40540</v>
      </c>
      <c r="G38" s="39">
        <f t="shared" si="1"/>
        <v>80</v>
      </c>
      <c r="H38" s="31">
        <f t="shared" si="7"/>
        <v>-309</v>
      </c>
      <c r="I38" s="31">
        <f t="shared" si="2"/>
        <v>-10</v>
      </c>
      <c r="J38" s="31">
        <v>-23164</v>
      </c>
      <c r="K38" s="31">
        <f t="shared" si="3"/>
        <v>-4</v>
      </c>
      <c r="L38" s="31">
        <f t="shared" si="8"/>
        <v>-101</v>
      </c>
      <c r="M38" s="31">
        <f t="shared" si="9"/>
        <v>-410</v>
      </c>
      <c r="N38" s="31">
        <f t="shared" si="4"/>
        <v>-14</v>
      </c>
      <c r="O38" s="31">
        <f t="shared" si="5"/>
        <v>-627</v>
      </c>
      <c r="P38" s="31">
        <f t="shared" si="6"/>
        <v>66</v>
      </c>
      <c r="Q38" s="31">
        <f t="shared" si="10"/>
        <v>1054</v>
      </c>
    </row>
    <row r="39" spans="2:17" s="26" customFormat="1" ht="51">
      <c r="B39" s="24"/>
      <c r="E39" s="32" t="s">
        <v>44</v>
      </c>
      <c r="F39" s="32" t="s">
        <v>8</v>
      </c>
      <c r="G39" s="27" t="s">
        <v>29</v>
      </c>
      <c r="H39" s="32" t="s">
        <v>45</v>
      </c>
      <c r="I39" s="27" t="s">
        <v>28</v>
      </c>
      <c r="J39" s="32" t="s">
        <v>43</v>
      </c>
      <c r="K39" s="27" t="s">
        <v>28</v>
      </c>
      <c r="M39" s="32" t="s">
        <v>3</v>
      </c>
      <c r="N39" s="27" t="s">
        <v>26</v>
      </c>
      <c r="O39" s="32" t="s">
        <v>25</v>
      </c>
      <c r="P39" s="27" t="s">
        <v>27</v>
      </c>
      <c r="Q39" s="27" t="s">
        <v>16</v>
      </c>
    </row>
    <row r="40" spans="5:17" ht="12.75">
      <c r="E40" s="34">
        <f>F40/9.81</f>
        <v>149.2354740061162</v>
      </c>
      <c r="F40" s="35">
        <f>SUM(G8:G38)</f>
        <v>1464</v>
      </c>
      <c r="G40" s="35">
        <f>AVERAGE(G8:G38)</f>
        <v>47.225806451612904</v>
      </c>
      <c r="H40" s="35">
        <f>SUM(I8:I38)</f>
        <v>-309</v>
      </c>
      <c r="I40" s="35">
        <f>AVERAGE(I8:I38)</f>
        <v>-9.96774193548387</v>
      </c>
      <c r="J40" s="35">
        <f>SUM(K8:K38)</f>
        <v>-101</v>
      </c>
      <c r="K40" s="35">
        <f>AVERAGE(K8:K38)</f>
        <v>-3.2580645161290325</v>
      </c>
      <c r="M40" s="35">
        <f>SUM(N8:N38)</f>
        <v>-410</v>
      </c>
      <c r="N40" s="35">
        <f>AVERAGE(N8:N38)</f>
        <v>-13.225806451612904</v>
      </c>
      <c r="O40" s="35">
        <f>SUM(P8:P38)</f>
        <v>1054</v>
      </c>
      <c r="P40" s="35">
        <f>AVERAGE(P8:P38)</f>
        <v>34</v>
      </c>
      <c r="Q40" s="35">
        <f>O38</f>
        <v>-627</v>
      </c>
    </row>
    <row r="41" spans="2:17" s="10" customFormat="1" ht="12.75">
      <c r="B41" s="11"/>
      <c r="D41" s="14">
        <v>41456</v>
      </c>
      <c r="E41" s="10">
        <f>F41/9.81</f>
        <v>193.27217125382262</v>
      </c>
      <c r="F41" s="10">
        <v>1896</v>
      </c>
      <c r="G41" s="10">
        <f>F41/31</f>
        <v>61.16129032258065</v>
      </c>
      <c r="H41" s="10">
        <v>-450</v>
      </c>
      <c r="I41" s="20">
        <f>H41/31</f>
        <v>-14.516129032258064</v>
      </c>
      <c r="J41" s="10">
        <v>-108</v>
      </c>
      <c r="K41" s="10">
        <f>J41/31</f>
        <v>-3.4838709677419355</v>
      </c>
      <c r="L41" s="41">
        <v>85</v>
      </c>
      <c r="M41" s="10">
        <v>-538</v>
      </c>
      <c r="N41" s="10">
        <f>M41/31</f>
        <v>-17.35483870967742</v>
      </c>
      <c r="O41" s="10">
        <v>1358</v>
      </c>
      <c r="P41" s="10">
        <f>O41/31</f>
        <v>43.806451612903224</v>
      </c>
      <c r="Q41" s="10">
        <v>-1897</v>
      </c>
    </row>
    <row r="42" spans="2:17" s="10" customFormat="1" ht="12.75">
      <c r="B42" s="11"/>
      <c r="C42" s="17"/>
      <c r="D42" s="14">
        <v>41821</v>
      </c>
      <c r="E42" s="10">
        <f>F42/9.81</f>
        <v>139.34760448521916</v>
      </c>
      <c r="F42" s="10">
        <v>1367</v>
      </c>
      <c r="G42" s="10">
        <f>F42/31</f>
        <v>44.096774193548384</v>
      </c>
      <c r="H42" s="10">
        <v>-577</v>
      </c>
      <c r="I42" s="20">
        <f>H42/31</f>
        <v>-18.612903225806452</v>
      </c>
      <c r="J42" s="10">
        <v>-195</v>
      </c>
      <c r="K42" s="10">
        <f>J42/31</f>
        <v>-6.290322580645161</v>
      </c>
      <c r="L42" s="43">
        <v>86</v>
      </c>
      <c r="M42" s="10">
        <v>-772</v>
      </c>
      <c r="N42" s="10">
        <f>M42/31</f>
        <v>-24.903225806451612</v>
      </c>
      <c r="O42" s="10">
        <v>782</v>
      </c>
      <c r="P42" s="10">
        <f>O42/31</f>
        <v>25.225806451612904</v>
      </c>
      <c r="Q42" s="10">
        <v>-74</v>
      </c>
    </row>
    <row r="43" spans="2:17" s="10" customFormat="1" ht="12.75">
      <c r="B43" s="11"/>
      <c r="D43" s="14">
        <v>42186</v>
      </c>
      <c r="E43" s="10">
        <v>149.24</v>
      </c>
      <c r="F43" s="10">
        <v>1464</v>
      </c>
      <c r="G43" s="10">
        <f>F43/31</f>
        <v>47.225806451612904</v>
      </c>
      <c r="H43" s="16">
        <v>-309</v>
      </c>
      <c r="I43" s="20">
        <f>H43/31</f>
        <v>-9.96774193548387</v>
      </c>
      <c r="J43" s="16">
        <v>-101</v>
      </c>
      <c r="K43" s="10">
        <f>J43/31</f>
        <v>-3.2580645161290325</v>
      </c>
      <c r="L43" s="46">
        <v>88</v>
      </c>
      <c r="M43" s="10">
        <v>-410</v>
      </c>
      <c r="N43" s="10">
        <f>M43/31</f>
        <v>-13.225806451612904</v>
      </c>
      <c r="O43" s="10">
        <v>1054</v>
      </c>
      <c r="P43" s="10">
        <f>O43/31</f>
        <v>34</v>
      </c>
      <c r="Q43" s="10">
        <v>-627</v>
      </c>
    </row>
    <row r="44" spans="2:18" s="10" customFormat="1" ht="12.75">
      <c r="B44" s="11"/>
      <c r="D44" s="14"/>
      <c r="H44" s="16"/>
      <c r="I44" s="20"/>
      <c r="J44" s="16"/>
      <c r="L44" s="16"/>
      <c r="R44" s="16"/>
    </row>
    <row r="45" spans="2:12" s="10" customFormat="1" ht="12.75">
      <c r="B45" s="11"/>
      <c r="D45" s="14"/>
      <c r="H45" s="17"/>
      <c r="I45" s="20"/>
      <c r="J45" s="17"/>
      <c r="L45" s="17"/>
    </row>
    <row r="46" spans="2:9" s="10" customFormat="1" ht="12.75">
      <c r="B46" s="11"/>
      <c r="D46" s="14"/>
      <c r="I46" s="20"/>
    </row>
    <row r="47" spans="2:9" s="10" customFormat="1" ht="12.75">
      <c r="B47" s="11"/>
      <c r="D47" s="14"/>
      <c r="I47" s="20"/>
    </row>
    <row r="48" spans="2:9" s="10" customFormat="1" ht="12.75">
      <c r="B48" s="11"/>
      <c r="D48" s="14"/>
      <c r="I48" s="20"/>
    </row>
    <row r="49" spans="2:9" s="10" customFormat="1" ht="12.75">
      <c r="B49" s="11"/>
      <c r="D49" s="14"/>
      <c r="I49" s="20"/>
    </row>
    <row r="50" spans="2:9" s="10" customFormat="1" ht="12.75">
      <c r="B50" s="11"/>
      <c r="D50" s="14"/>
      <c r="I50" s="20"/>
    </row>
    <row r="51" spans="2:9" s="10" customFormat="1" ht="12.75">
      <c r="B51" s="11"/>
      <c r="D51" s="14"/>
      <c r="I51" s="20"/>
    </row>
    <row r="52" spans="2:9" s="10" customFormat="1" ht="12.75">
      <c r="B52" s="11"/>
      <c r="D52" s="14"/>
      <c r="I52" s="20"/>
    </row>
    <row r="53" spans="2:9" s="10" customFormat="1" ht="12.75">
      <c r="B53" s="11"/>
      <c r="D53" s="14"/>
      <c r="I53" s="20"/>
    </row>
    <row r="54" spans="2:9" s="10" customFormat="1" ht="12.75">
      <c r="B54" s="11"/>
      <c r="D54" s="14"/>
      <c r="I54" s="20"/>
    </row>
    <row r="55" spans="2:9" s="10" customFormat="1" ht="12.75">
      <c r="B55" s="11"/>
      <c r="D55" s="14"/>
      <c r="I55" s="20"/>
    </row>
    <row r="56" spans="2:9" s="10" customFormat="1" ht="12.75">
      <c r="B56" s="11"/>
      <c r="D56" s="14"/>
      <c r="I56" s="20"/>
    </row>
    <row r="57" ht="12.75">
      <c r="N57" s="33"/>
    </row>
    <row r="58" spans="3:15" ht="12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7"/>
    </row>
    <row r="59" spans="3:16" ht="12.75">
      <c r="C59" s="29" t="s">
        <v>47</v>
      </c>
      <c r="H59" s="37" t="s">
        <v>48</v>
      </c>
      <c r="I59" s="37"/>
      <c r="J59" s="37"/>
      <c r="K59" s="37"/>
      <c r="L59" s="37"/>
      <c r="M59" s="37"/>
      <c r="N59" s="37"/>
      <c r="O59" s="37"/>
      <c r="P59" s="37"/>
    </row>
    <row r="60" spans="3:18" ht="12.75">
      <c r="C60" s="29" t="s">
        <v>49</v>
      </c>
      <c r="H60" s="37" t="s">
        <v>50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</row>
  </sheetData>
  <sheetProtection/>
  <mergeCells count="20">
    <mergeCell ref="O4:Q4"/>
    <mergeCell ref="O5:O6"/>
    <mergeCell ref="P5:P7"/>
    <mergeCell ref="F5:G5"/>
    <mergeCell ref="H5:I5"/>
    <mergeCell ref="Q5:Q7"/>
    <mergeCell ref="N6:N7"/>
    <mergeCell ref="G6:G7"/>
    <mergeCell ref="I6:I7"/>
    <mergeCell ref="K6:K7"/>
    <mergeCell ref="C4:E4"/>
    <mergeCell ref="F4:G4"/>
    <mergeCell ref="H4:N4"/>
    <mergeCell ref="J5:L5"/>
    <mergeCell ref="M5:N5"/>
    <mergeCell ref="L6:L7"/>
    <mergeCell ref="B5:B6"/>
    <mergeCell ref="C5:C6"/>
    <mergeCell ref="D5:D6"/>
    <mergeCell ref="E5:E6"/>
  </mergeCells>
  <conditionalFormatting sqref="E41:E56">
    <cfRule type="expression" priority="1" dxfId="3" stopIfTrue="1">
      <formula>0</formula>
    </cfRule>
  </conditionalFormatting>
  <hyperlinks>
    <hyperlink ref="H60:R60" r:id="rId1" display="http://www.bdpv.fr/fiche_utilisateur.php?util=blabrique"/>
    <hyperlink ref="H59:P59" r:id="rId2" display="http://www.retrouversonnord.be/autarcie.htm"/>
  </hyperlinks>
  <printOptions/>
  <pageMargins left="0.7" right="0.7" top="0.75" bottom="0.75" header="0.3" footer="0.3"/>
  <pageSetup fitToHeight="1" fitToWidth="1" horizontalDpi="600" verticalDpi="600" orientation="portrait" paperSize="9" scale="68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0"/>
  <sheetViews>
    <sheetView zoomScale="75" zoomScaleNormal="75" workbookViewId="0" topLeftCell="A1">
      <pane ySplit="7" topLeftCell="BM8" activePane="bottomLeft" state="frozen"/>
      <selection pane="topLeft" activeCell="S6" sqref="S6"/>
      <selection pane="bottomLeft" activeCell="L41" sqref="L41"/>
    </sheetView>
  </sheetViews>
  <sheetFormatPr defaultColWidth="14.421875" defaultRowHeight="15"/>
  <cols>
    <col min="1" max="1" width="11.7109375" style="29" customWidth="1"/>
    <col min="2" max="2" width="5.7109375" style="33" customWidth="1"/>
    <col min="3" max="3" width="11.7109375" style="29" customWidth="1"/>
    <col min="4" max="5" width="9.7109375" style="29" customWidth="1"/>
    <col min="6" max="6" width="7.8515625" style="29" customWidth="1"/>
    <col min="7" max="7" width="4.7109375" style="29" customWidth="1"/>
    <col min="8" max="9" width="6.7109375" style="29" customWidth="1"/>
    <col min="10" max="10" width="9.7109375" style="29" customWidth="1"/>
    <col min="11" max="11" width="4.7109375" style="29" customWidth="1"/>
    <col min="12" max="13" width="6.7109375" style="29" customWidth="1"/>
    <col min="14" max="14" width="5.7109375" style="29" customWidth="1"/>
    <col min="15" max="15" width="7.8515625" style="29" customWidth="1"/>
    <col min="16" max="16" width="4.57421875" style="29" customWidth="1"/>
    <col min="17" max="17" width="7.140625" style="29" customWidth="1"/>
    <col min="18" max="16384" width="14.421875" style="29" customWidth="1"/>
  </cols>
  <sheetData>
    <row r="1" ht="8.25" customHeight="1" thickBot="1"/>
    <row r="2" spans="2:6" ht="13.5" thickBot="1">
      <c r="B2" s="23" t="s">
        <v>0</v>
      </c>
      <c r="C2" s="36" t="s">
        <v>58</v>
      </c>
      <c r="F2" s="29" t="s">
        <v>42</v>
      </c>
    </row>
    <row r="4" spans="3:17" s="24" customFormat="1" ht="49.5" customHeight="1">
      <c r="C4" s="51" t="s">
        <v>5</v>
      </c>
      <c r="D4" s="52"/>
      <c r="E4" s="53"/>
      <c r="F4" s="54" t="s">
        <v>7</v>
      </c>
      <c r="G4" s="54"/>
      <c r="H4" s="51" t="s">
        <v>4</v>
      </c>
      <c r="I4" s="52"/>
      <c r="J4" s="52"/>
      <c r="K4" s="52"/>
      <c r="L4" s="52"/>
      <c r="M4" s="52"/>
      <c r="N4" s="53"/>
      <c r="O4" s="51" t="s">
        <v>6</v>
      </c>
      <c r="P4" s="52"/>
      <c r="Q4" s="52"/>
    </row>
    <row r="5" spans="2:17" s="24" customFormat="1" ht="87" customHeight="1">
      <c r="B5" s="49" t="s">
        <v>2</v>
      </c>
      <c r="C5" s="49" t="s">
        <v>20</v>
      </c>
      <c r="D5" s="49" t="s">
        <v>18</v>
      </c>
      <c r="E5" s="49" t="s">
        <v>19</v>
      </c>
      <c r="F5" s="56" t="s">
        <v>21</v>
      </c>
      <c r="G5" s="57"/>
      <c r="H5" s="56" t="s">
        <v>23</v>
      </c>
      <c r="I5" s="57"/>
      <c r="J5" s="51" t="s">
        <v>22</v>
      </c>
      <c r="K5" s="52"/>
      <c r="L5" s="53"/>
      <c r="M5" s="51" t="s">
        <v>24</v>
      </c>
      <c r="N5" s="53"/>
      <c r="O5" s="55" t="s">
        <v>16</v>
      </c>
      <c r="P5" s="55" t="s">
        <v>30</v>
      </c>
      <c r="Q5" s="55" t="s">
        <v>16</v>
      </c>
    </row>
    <row r="6" spans="2:17" s="24" customFormat="1" ht="38.25">
      <c r="B6" s="50"/>
      <c r="C6" s="50"/>
      <c r="D6" s="50"/>
      <c r="E6" s="50"/>
      <c r="F6" s="25" t="s">
        <v>14</v>
      </c>
      <c r="G6" s="54" t="s">
        <v>11</v>
      </c>
      <c r="H6" s="25" t="s">
        <v>12</v>
      </c>
      <c r="I6" s="54" t="s">
        <v>13</v>
      </c>
      <c r="J6" s="25" t="s">
        <v>60</v>
      </c>
      <c r="K6" s="54" t="s">
        <v>13</v>
      </c>
      <c r="L6" s="49" t="s">
        <v>10</v>
      </c>
      <c r="M6" s="25" t="s">
        <v>10</v>
      </c>
      <c r="N6" s="54" t="s">
        <v>9</v>
      </c>
      <c r="O6" s="50"/>
      <c r="P6" s="55"/>
      <c r="Q6" s="55"/>
    </row>
    <row r="7" spans="2:17" s="26" customFormat="1" ht="25.5">
      <c r="B7" s="27" t="s">
        <v>59</v>
      </c>
      <c r="C7" s="1">
        <v>-116485</v>
      </c>
      <c r="D7" s="1">
        <v>18723</v>
      </c>
      <c r="E7" s="1">
        <v>21817</v>
      </c>
      <c r="F7" s="28">
        <f aca="true" t="shared" si="0" ref="F7:F38">D7+E7</f>
        <v>40540</v>
      </c>
      <c r="G7" s="54"/>
      <c r="H7" s="1">
        <v>-309</v>
      </c>
      <c r="I7" s="54"/>
      <c r="J7" s="1">
        <v>-23164</v>
      </c>
      <c r="K7" s="54"/>
      <c r="L7" s="50"/>
      <c r="M7" s="1">
        <v>-410</v>
      </c>
      <c r="N7" s="54"/>
      <c r="O7" s="28">
        <v>-627</v>
      </c>
      <c r="P7" s="50"/>
      <c r="Q7" s="50"/>
    </row>
    <row r="8" spans="2:17" ht="12.75">
      <c r="B8" s="30">
        <v>1</v>
      </c>
      <c r="C8" s="31">
        <v>-116427</v>
      </c>
      <c r="D8" s="31">
        <v>18757</v>
      </c>
      <c r="E8" s="31">
        <v>21856</v>
      </c>
      <c r="F8" s="31">
        <f t="shared" si="0"/>
        <v>40613</v>
      </c>
      <c r="G8" s="40">
        <f aca="true" t="shared" si="1" ref="G8:G38">IF(C8=0,"-",F8-F7)</f>
        <v>73</v>
      </c>
      <c r="H8" s="31">
        <f>IF(C8=0,"-",I8)</f>
        <v>-12</v>
      </c>
      <c r="I8" s="31">
        <f aca="true" t="shared" si="2" ref="I8:I38">IF(C8=0,"-",-(G8-P8+K8))</f>
        <v>-12</v>
      </c>
      <c r="J8" s="31">
        <v>-23167</v>
      </c>
      <c r="K8" s="31">
        <f aca="true" t="shared" si="3" ref="K8:K38">IF(C8=0,"-",J8-J7)</f>
        <v>-3</v>
      </c>
      <c r="L8" s="31">
        <f>IF(C8=0,"-",K8)</f>
        <v>-3</v>
      </c>
      <c r="M8" s="31">
        <f>IF(C8=0,"-",N8)</f>
        <v>-15</v>
      </c>
      <c r="N8" s="31">
        <f aca="true" t="shared" si="4" ref="N8:N38">IF(C8=0,"-",I8+K8)</f>
        <v>-15</v>
      </c>
      <c r="O8" s="31">
        <f aca="true" t="shared" si="5" ref="O8:O38">IF(C8=0,"-",O7+P8)</f>
        <v>-569</v>
      </c>
      <c r="P8" s="31">
        <f aca="true" t="shared" si="6" ref="P8:P38">IF(C8=0,"-",C8-C7)</f>
        <v>58</v>
      </c>
      <c r="Q8" s="31">
        <f>IF(C8=0,"-",P8)</f>
        <v>58</v>
      </c>
    </row>
    <row r="9" spans="2:17" ht="12.75">
      <c r="B9" s="30">
        <v>2</v>
      </c>
      <c r="C9" s="31">
        <v>-116359</v>
      </c>
      <c r="D9" s="31">
        <v>18795</v>
      </c>
      <c r="E9" s="31">
        <v>21900</v>
      </c>
      <c r="F9" s="31">
        <f t="shared" si="0"/>
        <v>40695</v>
      </c>
      <c r="G9" s="39">
        <f t="shared" si="1"/>
        <v>82</v>
      </c>
      <c r="H9" s="31">
        <f aca="true" t="shared" si="7" ref="H9:H38">IF(C9=0,"-",H8+I9)</f>
        <v>-22</v>
      </c>
      <c r="I9" s="31">
        <f t="shared" si="2"/>
        <v>-10</v>
      </c>
      <c r="J9" s="31">
        <v>-23171</v>
      </c>
      <c r="K9" s="31">
        <f t="shared" si="3"/>
        <v>-4</v>
      </c>
      <c r="L9" s="31">
        <f aca="true" t="shared" si="8" ref="L9:L38">IF(C9=0,"-",K9+L8)</f>
        <v>-7</v>
      </c>
      <c r="M9" s="31">
        <f aca="true" t="shared" si="9" ref="M9:M38">IF(C9=0,"-",M8+N9)</f>
        <v>-29</v>
      </c>
      <c r="N9" s="31">
        <f t="shared" si="4"/>
        <v>-14</v>
      </c>
      <c r="O9" s="31">
        <f t="shared" si="5"/>
        <v>-501</v>
      </c>
      <c r="P9" s="31">
        <f t="shared" si="6"/>
        <v>68</v>
      </c>
      <c r="Q9" s="31">
        <f aca="true" t="shared" si="10" ref="Q9:Q38">IF(C9=0,"-",P9+Q8)</f>
        <v>126</v>
      </c>
    </row>
    <row r="10" spans="2:17" ht="12.75">
      <c r="B10" s="30">
        <v>3</v>
      </c>
      <c r="C10" s="31">
        <v>-116295</v>
      </c>
      <c r="D10" s="31">
        <v>18831</v>
      </c>
      <c r="E10" s="31">
        <v>21940</v>
      </c>
      <c r="F10" s="31">
        <f t="shared" si="0"/>
        <v>40771</v>
      </c>
      <c r="G10" s="40">
        <f t="shared" si="1"/>
        <v>76</v>
      </c>
      <c r="H10" s="31">
        <f t="shared" si="7"/>
        <v>-31</v>
      </c>
      <c r="I10" s="31">
        <f t="shared" si="2"/>
        <v>-9</v>
      </c>
      <c r="J10" s="31">
        <v>-23174</v>
      </c>
      <c r="K10" s="31">
        <f t="shared" si="3"/>
        <v>-3</v>
      </c>
      <c r="L10" s="31">
        <f t="shared" si="8"/>
        <v>-10</v>
      </c>
      <c r="M10" s="31">
        <f t="shared" si="9"/>
        <v>-41</v>
      </c>
      <c r="N10" s="31">
        <f t="shared" si="4"/>
        <v>-12</v>
      </c>
      <c r="O10" s="31">
        <f t="shared" si="5"/>
        <v>-437</v>
      </c>
      <c r="P10" s="31">
        <f t="shared" si="6"/>
        <v>64</v>
      </c>
      <c r="Q10" s="31">
        <f t="shared" si="10"/>
        <v>190</v>
      </c>
    </row>
    <row r="11" spans="2:17" ht="12.75">
      <c r="B11" s="30">
        <v>4</v>
      </c>
      <c r="C11" s="31">
        <v>-116275</v>
      </c>
      <c r="D11" s="31">
        <v>18847</v>
      </c>
      <c r="E11" s="31">
        <v>21960</v>
      </c>
      <c r="F11" s="31">
        <f t="shared" si="0"/>
        <v>40807</v>
      </c>
      <c r="G11" s="31">
        <f t="shared" si="1"/>
        <v>36</v>
      </c>
      <c r="H11" s="31">
        <f t="shared" si="7"/>
        <v>-44</v>
      </c>
      <c r="I11" s="31">
        <f t="shared" si="2"/>
        <v>-13</v>
      </c>
      <c r="J11" s="31">
        <v>-23177</v>
      </c>
      <c r="K11" s="31">
        <f t="shared" si="3"/>
        <v>-3</v>
      </c>
      <c r="L11" s="31">
        <f t="shared" si="8"/>
        <v>-13</v>
      </c>
      <c r="M11" s="31">
        <f t="shared" si="9"/>
        <v>-57</v>
      </c>
      <c r="N11" s="31">
        <f t="shared" si="4"/>
        <v>-16</v>
      </c>
      <c r="O11" s="31">
        <f t="shared" si="5"/>
        <v>-417</v>
      </c>
      <c r="P11" s="31">
        <f t="shared" si="6"/>
        <v>20</v>
      </c>
      <c r="Q11" s="31">
        <f t="shared" si="10"/>
        <v>210</v>
      </c>
    </row>
    <row r="12" spans="2:17" ht="12.75">
      <c r="B12" s="30">
        <v>5</v>
      </c>
      <c r="C12" s="31">
        <v>-116212</v>
      </c>
      <c r="D12" s="31">
        <v>18881</v>
      </c>
      <c r="E12" s="31">
        <v>22001</v>
      </c>
      <c r="F12" s="31">
        <f t="shared" si="0"/>
        <v>40882</v>
      </c>
      <c r="G12" s="40">
        <f t="shared" si="1"/>
        <v>75</v>
      </c>
      <c r="H12" s="31">
        <f t="shared" si="7"/>
        <v>-53</v>
      </c>
      <c r="I12" s="31">
        <f t="shared" si="2"/>
        <v>-9</v>
      </c>
      <c r="J12" s="31">
        <v>-23180</v>
      </c>
      <c r="K12" s="31">
        <f t="shared" si="3"/>
        <v>-3</v>
      </c>
      <c r="L12" s="31">
        <f t="shared" si="8"/>
        <v>-16</v>
      </c>
      <c r="M12" s="31">
        <f t="shared" si="9"/>
        <v>-69</v>
      </c>
      <c r="N12" s="31">
        <f t="shared" si="4"/>
        <v>-12</v>
      </c>
      <c r="O12" s="31">
        <f t="shared" si="5"/>
        <v>-354</v>
      </c>
      <c r="P12" s="31">
        <f t="shared" si="6"/>
        <v>63</v>
      </c>
      <c r="Q12" s="31">
        <f t="shared" si="10"/>
        <v>273</v>
      </c>
    </row>
    <row r="13" spans="2:17" ht="12.75">
      <c r="B13" s="30">
        <v>6</v>
      </c>
      <c r="C13" s="31">
        <v>-116144</v>
      </c>
      <c r="D13" s="31">
        <v>18919</v>
      </c>
      <c r="E13" s="31">
        <v>22043</v>
      </c>
      <c r="F13" s="31">
        <f t="shared" si="0"/>
        <v>40962</v>
      </c>
      <c r="G13" s="39">
        <f t="shared" si="1"/>
        <v>80</v>
      </c>
      <c r="H13" s="31">
        <f t="shared" si="7"/>
        <v>-63</v>
      </c>
      <c r="I13" s="31">
        <f t="shared" si="2"/>
        <v>-10</v>
      </c>
      <c r="J13" s="31">
        <v>-23182</v>
      </c>
      <c r="K13" s="31">
        <f t="shared" si="3"/>
        <v>-2</v>
      </c>
      <c r="L13" s="31">
        <f t="shared" si="8"/>
        <v>-18</v>
      </c>
      <c r="M13" s="31">
        <f t="shared" si="9"/>
        <v>-81</v>
      </c>
      <c r="N13" s="31">
        <f t="shared" si="4"/>
        <v>-12</v>
      </c>
      <c r="O13" s="31">
        <f t="shared" si="5"/>
        <v>-286</v>
      </c>
      <c r="P13" s="31">
        <f t="shared" si="6"/>
        <v>68</v>
      </c>
      <c r="Q13" s="31">
        <f t="shared" si="10"/>
        <v>341</v>
      </c>
    </row>
    <row r="14" spans="2:17" ht="12.75">
      <c r="B14" s="30">
        <v>7</v>
      </c>
      <c r="C14" s="31">
        <v>-116101</v>
      </c>
      <c r="D14" s="31">
        <v>18944</v>
      </c>
      <c r="E14" s="31">
        <v>22072</v>
      </c>
      <c r="F14" s="31">
        <f t="shared" si="0"/>
        <v>41016</v>
      </c>
      <c r="G14" s="31">
        <f t="shared" si="1"/>
        <v>54</v>
      </c>
      <c r="H14" s="31">
        <f t="shared" si="7"/>
        <v>-70</v>
      </c>
      <c r="I14" s="31">
        <f t="shared" si="2"/>
        <v>-7</v>
      </c>
      <c r="J14" s="31">
        <v>-23186</v>
      </c>
      <c r="K14" s="31">
        <f t="shared" si="3"/>
        <v>-4</v>
      </c>
      <c r="L14" s="31">
        <f t="shared" si="8"/>
        <v>-22</v>
      </c>
      <c r="M14" s="31">
        <f t="shared" si="9"/>
        <v>-92</v>
      </c>
      <c r="N14" s="31">
        <f t="shared" si="4"/>
        <v>-11</v>
      </c>
      <c r="O14" s="31">
        <f t="shared" si="5"/>
        <v>-243</v>
      </c>
      <c r="P14" s="31">
        <f t="shared" si="6"/>
        <v>43</v>
      </c>
      <c r="Q14" s="31">
        <f t="shared" si="10"/>
        <v>384</v>
      </c>
    </row>
    <row r="15" spans="2:17" ht="12.75">
      <c r="B15" s="30">
        <v>8</v>
      </c>
      <c r="C15" s="31">
        <v>-116065</v>
      </c>
      <c r="D15" s="31">
        <v>18967</v>
      </c>
      <c r="E15" s="31">
        <v>22098</v>
      </c>
      <c r="F15" s="31">
        <f t="shared" si="0"/>
        <v>41065</v>
      </c>
      <c r="G15" s="31">
        <f t="shared" si="1"/>
        <v>49</v>
      </c>
      <c r="H15" s="31">
        <f t="shared" si="7"/>
        <v>-80</v>
      </c>
      <c r="I15" s="31">
        <f t="shared" si="2"/>
        <v>-10</v>
      </c>
      <c r="J15" s="31">
        <v>-23189</v>
      </c>
      <c r="K15" s="31">
        <f t="shared" si="3"/>
        <v>-3</v>
      </c>
      <c r="L15" s="31">
        <f t="shared" si="8"/>
        <v>-25</v>
      </c>
      <c r="M15" s="31">
        <f t="shared" si="9"/>
        <v>-105</v>
      </c>
      <c r="N15" s="31">
        <f t="shared" si="4"/>
        <v>-13</v>
      </c>
      <c r="O15" s="31">
        <f t="shared" si="5"/>
        <v>-207</v>
      </c>
      <c r="P15" s="31">
        <f t="shared" si="6"/>
        <v>36</v>
      </c>
      <c r="Q15" s="31">
        <f t="shared" si="10"/>
        <v>420</v>
      </c>
    </row>
    <row r="16" spans="2:17" ht="12.75">
      <c r="B16" s="30">
        <v>9</v>
      </c>
      <c r="C16" s="31">
        <v>-116054</v>
      </c>
      <c r="D16" s="31">
        <v>18979</v>
      </c>
      <c r="E16" s="31">
        <v>22112</v>
      </c>
      <c r="F16" s="31">
        <f t="shared" si="0"/>
        <v>41091</v>
      </c>
      <c r="G16" s="31">
        <f t="shared" si="1"/>
        <v>26</v>
      </c>
      <c r="H16" s="31">
        <f t="shared" si="7"/>
        <v>-92</v>
      </c>
      <c r="I16" s="31">
        <f t="shared" si="2"/>
        <v>-12</v>
      </c>
      <c r="J16" s="31">
        <v>-23192</v>
      </c>
      <c r="K16" s="31">
        <f t="shared" si="3"/>
        <v>-3</v>
      </c>
      <c r="L16" s="31">
        <f t="shared" si="8"/>
        <v>-28</v>
      </c>
      <c r="M16" s="31">
        <f t="shared" si="9"/>
        <v>-120</v>
      </c>
      <c r="N16" s="31">
        <f t="shared" si="4"/>
        <v>-15</v>
      </c>
      <c r="O16" s="31">
        <f t="shared" si="5"/>
        <v>-196</v>
      </c>
      <c r="P16" s="31">
        <f t="shared" si="6"/>
        <v>11</v>
      </c>
      <c r="Q16" s="31">
        <f t="shared" si="10"/>
        <v>431</v>
      </c>
    </row>
    <row r="17" spans="2:17" ht="12.75">
      <c r="B17" s="30">
        <v>10</v>
      </c>
      <c r="C17" s="31">
        <v>-116005</v>
      </c>
      <c r="D17" s="31">
        <v>19008</v>
      </c>
      <c r="E17" s="31">
        <v>22145</v>
      </c>
      <c r="F17" s="31">
        <f t="shared" si="0"/>
        <v>41153</v>
      </c>
      <c r="G17" s="31">
        <f t="shared" si="1"/>
        <v>62</v>
      </c>
      <c r="H17" s="31">
        <f t="shared" si="7"/>
        <v>-101</v>
      </c>
      <c r="I17" s="31">
        <f t="shared" si="2"/>
        <v>-9</v>
      </c>
      <c r="J17" s="31">
        <v>-23196</v>
      </c>
      <c r="K17" s="31">
        <f t="shared" si="3"/>
        <v>-4</v>
      </c>
      <c r="L17" s="31">
        <f t="shared" si="8"/>
        <v>-32</v>
      </c>
      <c r="M17" s="31">
        <f t="shared" si="9"/>
        <v>-133</v>
      </c>
      <c r="N17" s="31">
        <f t="shared" si="4"/>
        <v>-13</v>
      </c>
      <c r="O17" s="31">
        <f t="shared" si="5"/>
        <v>-147</v>
      </c>
      <c r="P17" s="31">
        <f t="shared" si="6"/>
        <v>49</v>
      </c>
      <c r="Q17" s="31">
        <f t="shared" si="10"/>
        <v>480</v>
      </c>
    </row>
    <row r="18" spans="2:17" ht="12.75">
      <c r="B18" s="30">
        <v>11</v>
      </c>
      <c r="C18" s="31">
        <v>-115956</v>
      </c>
      <c r="D18" s="31">
        <v>19037</v>
      </c>
      <c r="E18" s="31">
        <v>22178</v>
      </c>
      <c r="F18" s="31">
        <f t="shared" si="0"/>
        <v>41215</v>
      </c>
      <c r="G18" s="31">
        <f t="shared" si="1"/>
        <v>62</v>
      </c>
      <c r="H18" s="31">
        <f t="shared" si="7"/>
        <v>-111</v>
      </c>
      <c r="I18" s="31">
        <f t="shared" si="2"/>
        <v>-10</v>
      </c>
      <c r="J18" s="31">
        <v>-23199</v>
      </c>
      <c r="K18" s="31">
        <f t="shared" si="3"/>
        <v>-3</v>
      </c>
      <c r="L18" s="31">
        <f t="shared" si="8"/>
        <v>-35</v>
      </c>
      <c r="M18" s="31">
        <f t="shared" si="9"/>
        <v>-146</v>
      </c>
      <c r="N18" s="31">
        <f t="shared" si="4"/>
        <v>-13</v>
      </c>
      <c r="O18" s="31">
        <f t="shared" si="5"/>
        <v>-98</v>
      </c>
      <c r="P18" s="31">
        <f t="shared" si="6"/>
        <v>49</v>
      </c>
      <c r="Q18" s="31">
        <f t="shared" si="10"/>
        <v>529</v>
      </c>
    </row>
    <row r="19" spans="2:17" ht="12.75">
      <c r="B19" s="30">
        <v>12</v>
      </c>
      <c r="C19" s="31">
        <v>-115916</v>
      </c>
      <c r="D19" s="31">
        <v>19061</v>
      </c>
      <c r="E19" s="31">
        <v>22206</v>
      </c>
      <c r="F19" s="31">
        <f t="shared" si="0"/>
        <v>41267</v>
      </c>
      <c r="G19" s="31">
        <f t="shared" si="1"/>
        <v>52</v>
      </c>
      <c r="H19" s="31">
        <f t="shared" si="7"/>
        <v>-120</v>
      </c>
      <c r="I19" s="31">
        <f t="shared" si="2"/>
        <v>-9</v>
      </c>
      <c r="J19" s="31">
        <v>-23202</v>
      </c>
      <c r="K19" s="31">
        <f t="shared" si="3"/>
        <v>-3</v>
      </c>
      <c r="L19" s="31">
        <f t="shared" si="8"/>
        <v>-38</v>
      </c>
      <c r="M19" s="31">
        <f t="shared" si="9"/>
        <v>-158</v>
      </c>
      <c r="N19" s="31">
        <f t="shared" si="4"/>
        <v>-12</v>
      </c>
      <c r="O19" s="31">
        <f t="shared" si="5"/>
        <v>-58</v>
      </c>
      <c r="P19" s="31">
        <f t="shared" si="6"/>
        <v>40</v>
      </c>
      <c r="Q19" s="31">
        <f t="shared" si="10"/>
        <v>569</v>
      </c>
    </row>
    <row r="20" spans="2:17" ht="12.75">
      <c r="B20" s="30">
        <v>13</v>
      </c>
      <c r="C20" s="31">
        <v>-115880</v>
      </c>
      <c r="D20" s="31">
        <v>19084</v>
      </c>
      <c r="E20" s="31">
        <v>22233</v>
      </c>
      <c r="F20" s="31">
        <f t="shared" si="0"/>
        <v>41317</v>
      </c>
      <c r="G20" s="31">
        <f t="shared" si="1"/>
        <v>50</v>
      </c>
      <c r="H20" s="31">
        <f t="shared" si="7"/>
        <v>-131</v>
      </c>
      <c r="I20" s="31">
        <f t="shared" si="2"/>
        <v>-11</v>
      </c>
      <c r="J20" s="31">
        <v>-23205</v>
      </c>
      <c r="K20" s="31">
        <f t="shared" si="3"/>
        <v>-3</v>
      </c>
      <c r="L20" s="31">
        <f t="shared" si="8"/>
        <v>-41</v>
      </c>
      <c r="M20" s="31">
        <f t="shared" si="9"/>
        <v>-172</v>
      </c>
      <c r="N20" s="31">
        <f t="shared" si="4"/>
        <v>-14</v>
      </c>
      <c r="O20" s="31">
        <f t="shared" si="5"/>
        <v>-22</v>
      </c>
      <c r="P20" s="31">
        <f t="shared" si="6"/>
        <v>36</v>
      </c>
      <c r="Q20" s="31">
        <f t="shared" si="10"/>
        <v>605</v>
      </c>
    </row>
    <row r="21" spans="2:18" ht="12.75">
      <c r="B21" s="30">
        <v>14</v>
      </c>
      <c r="C21" s="31">
        <v>-115848</v>
      </c>
      <c r="D21" s="31">
        <v>19105</v>
      </c>
      <c r="E21" s="31">
        <v>22257</v>
      </c>
      <c r="F21" s="31">
        <f t="shared" si="0"/>
        <v>41362</v>
      </c>
      <c r="G21" s="31">
        <f t="shared" si="1"/>
        <v>45</v>
      </c>
      <c r="H21" s="31">
        <f t="shared" si="7"/>
        <v>-141</v>
      </c>
      <c r="I21" s="31">
        <f t="shared" si="2"/>
        <v>-10</v>
      </c>
      <c r="J21" s="31">
        <v>-23208</v>
      </c>
      <c r="K21" s="31">
        <f t="shared" si="3"/>
        <v>-3</v>
      </c>
      <c r="L21" s="31">
        <f t="shared" si="8"/>
        <v>-44</v>
      </c>
      <c r="M21" s="31">
        <f t="shared" si="9"/>
        <v>-185</v>
      </c>
      <c r="N21" s="31">
        <f t="shared" si="4"/>
        <v>-13</v>
      </c>
      <c r="O21" s="39">
        <f t="shared" si="5"/>
        <v>10</v>
      </c>
      <c r="P21" s="31">
        <f t="shared" si="6"/>
        <v>32</v>
      </c>
      <c r="Q21" s="31">
        <f t="shared" si="10"/>
        <v>637</v>
      </c>
      <c r="R21" s="29" t="s">
        <v>62</v>
      </c>
    </row>
    <row r="22" spans="2:18" ht="12.75">
      <c r="B22" s="30">
        <v>15</v>
      </c>
      <c r="C22" s="31">
        <v>-115856</v>
      </c>
      <c r="D22" s="31">
        <v>19108</v>
      </c>
      <c r="E22" s="31">
        <v>22260</v>
      </c>
      <c r="F22" s="31">
        <f t="shared" si="0"/>
        <v>41368</v>
      </c>
      <c r="G22" s="31">
        <f t="shared" si="1"/>
        <v>6</v>
      </c>
      <c r="H22" s="31">
        <f t="shared" si="7"/>
        <v>-152</v>
      </c>
      <c r="I22" s="31">
        <f t="shared" si="2"/>
        <v>-11</v>
      </c>
      <c r="J22" s="31">
        <v>-23211</v>
      </c>
      <c r="K22" s="31">
        <f t="shared" si="3"/>
        <v>-3</v>
      </c>
      <c r="L22" s="31">
        <f t="shared" si="8"/>
        <v>-47</v>
      </c>
      <c r="M22" s="31">
        <f t="shared" si="9"/>
        <v>-199</v>
      </c>
      <c r="N22" s="31">
        <f t="shared" si="4"/>
        <v>-14</v>
      </c>
      <c r="O22" s="31">
        <f t="shared" si="5"/>
        <v>2</v>
      </c>
      <c r="P22" s="31">
        <f t="shared" si="6"/>
        <v>-8</v>
      </c>
      <c r="Q22" s="31">
        <f t="shared" si="10"/>
        <v>629</v>
      </c>
      <c r="R22" s="29" t="s">
        <v>61</v>
      </c>
    </row>
    <row r="23" spans="2:17" ht="12.75">
      <c r="B23" s="30">
        <v>16</v>
      </c>
      <c r="C23" s="31">
        <v>-115814</v>
      </c>
      <c r="D23" s="31">
        <v>19133</v>
      </c>
      <c r="E23" s="31">
        <v>22289</v>
      </c>
      <c r="F23" s="31">
        <f t="shared" si="0"/>
        <v>41422</v>
      </c>
      <c r="G23" s="31">
        <f t="shared" si="1"/>
        <v>54</v>
      </c>
      <c r="H23" s="31">
        <f t="shared" si="7"/>
        <v>-162</v>
      </c>
      <c r="I23" s="31">
        <f t="shared" si="2"/>
        <v>-10</v>
      </c>
      <c r="J23" s="31">
        <v>-23213</v>
      </c>
      <c r="K23" s="31">
        <f t="shared" si="3"/>
        <v>-2</v>
      </c>
      <c r="L23" s="31">
        <f t="shared" si="8"/>
        <v>-49</v>
      </c>
      <c r="M23" s="31">
        <f t="shared" si="9"/>
        <v>-211</v>
      </c>
      <c r="N23" s="31">
        <f t="shared" si="4"/>
        <v>-12</v>
      </c>
      <c r="O23" s="31">
        <f t="shared" si="5"/>
        <v>44</v>
      </c>
      <c r="P23" s="31">
        <f t="shared" si="6"/>
        <v>42</v>
      </c>
      <c r="Q23" s="31">
        <f t="shared" si="10"/>
        <v>671</v>
      </c>
    </row>
    <row r="24" spans="2:17" ht="12.75">
      <c r="B24" s="30">
        <v>17</v>
      </c>
      <c r="C24" s="31">
        <v>-115815</v>
      </c>
      <c r="D24" s="31">
        <v>19138</v>
      </c>
      <c r="E24" s="31">
        <v>22295</v>
      </c>
      <c r="F24" s="31">
        <f t="shared" si="0"/>
        <v>41433</v>
      </c>
      <c r="G24" s="31">
        <f t="shared" si="1"/>
        <v>11</v>
      </c>
      <c r="H24" s="31">
        <f t="shared" si="7"/>
        <v>-170</v>
      </c>
      <c r="I24" s="31">
        <f t="shared" si="2"/>
        <v>-8</v>
      </c>
      <c r="J24" s="31">
        <v>-23217</v>
      </c>
      <c r="K24" s="31">
        <f t="shared" si="3"/>
        <v>-4</v>
      </c>
      <c r="L24" s="31">
        <f t="shared" si="8"/>
        <v>-53</v>
      </c>
      <c r="M24" s="31">
        <f t="shared" si="9"/>
        <v>-223</v>
      </c>
      <c r="N24" s="31">
        <f t="shared" si="4"/>
        <v>-12</v>
      </c>
      <c r="O24" s="31">
        <f t="shared" si="5"/>
        <v>43</v>
      </c>
      <c r="P24" s="31">
        <f t="shared" si="6"/>
        <v>-1</v>
      </c>
      <c r="Q24" s="31">
        <f t="shared" si="10"/>
        <v>670</v>
      </c>
    </row>
    <row r="25" spans="2:17" ht="12.75">
      <c r="B25" s="30">
        <v>18</v>
      </c>
      <c r="C25" s="31">
        <v>-115808</v>
      </c>
      <c r="D25" s="31">
        <v>19148</v>
      </c>
      <c r="E25" s="31">
        <v>22307</v>
      </c>
      <c r="F25" s="31">
        <f t="shared" si="0"/>
        <v>41455</v>
      </c>
      <c r="G25" s="31">
        <f t="shared" si="1"/>
        <v>22</v>
      </c>
      <c r="H25" s="31">
        <f t="shared" si="7"/>
        <v>-181</v>
      </c>
      <c r="I25" s="31">
        <f t="shared" si="2"/>
        <v>-11</v>
      </c>
      <c r="J25" s="31">
        <v>-23221</v>
      </c>
      <c r="K25" s="31">
        <f t="shared" si="3"/>
        <v>-4</v>
      </c>
      <c r="L25" s="31">
        <f t="shared" si="8"/>
        <v>-57</v>
      </c>
      <c r="M25" s="31">
        <f t="shared" si="9"/>
        <v>-238</v>
      </c>
      <c r="N25" s="31">
        <f t="shared" si="4"/>
        <v>-15</v>
      </c>
      <c r="O25" s="31">
        <f t="shared" si="5"/>
        <v>50</v>
      </c>
      <c r="P25" s="31">
        <f t="shared" si="6"/>
        <v>7</v>
      </c>
      <c r="Q25" s="31">
        <f t="shared" si="10"/>
        <v>677</v>
      </c>
    </row>
    <row r="26" spans="2:17" ht="12.75">
      <c r="B26" s="30">
        <v>19</v>
      </c>
      <c r="C26" s="31">
        <v>-115766</v>
      </c>
      <c r="D26" s="31">
        <v>19173</v>
      </c>
      <c r="E26" s="31">
        <v>22335</v>
      </c>
      <c r="F26" s="31">
        <f t="shared" si="0"/>
        <v>41508</v>
      </c>
      <c r="G26" s="31">
        <f t="shared" si="1"/>
        <v>53</v>
      </c>
      <c r="H26" s="31">
        <f t="shared" si="7"/>
        <v>-189</v>
      </c>
      <c r="I26" s="31">
        <f t="shared" si="2"/>
        <v>-8</v>
      </c>
      <c r="J26" s="31">
        <v>-23224</v>
      </c>
      <c r="K26" s="31">
        <f t="shared" si="3"/>
        <v>-3</v>
      </c>
      <c r="L26" s="31">
        <f t="shared" si="8"/>
        <v>-60</v>
      </c>
      <c r="M26" s="31">
        <f t="shared" si="9"/>
        <v>-249</v>
      </c>
      <c r="N26" s="31">
        <f t="shared" si="4"/>
        <v>-11</v>
      </c>
      <c r="O26" s="31">
        <f t="shared" si="5"/>
        <v>92</v>
      </c>
      <c r="P26" s="31">
        <f t="shared" si="6"/>
        <v>42</v>
      </c>
      <c r="Q26" s="31">
        <f t="shared" si="10"/>
        <v>719</v>
      </c>
    </row>
    <row r="27" spans="2:17" ht="12.75">
      <c r="B27" s="30">
        <v>20</v>
      </c>
      <c r="C27" s="31">
        <v>-115757</v>
      </c>
      <c r="D27" s="31">
        <v>19184</v>
      </c>
      <c r="E27" s="31">
        <v>22348</v>
      </c>
      <c r="F27" s="31">
        <f t="shared" si="0"/>
        <v>41532</v>
      </c>
      <c r="G27" s="31">
        <f t="shared" si="1"/>
        <v>24</v>
      </c>
      <c r="H27" s="31">
        <f t="shared" si="7"/>
        <v>-197</v>
      </c>
      <c r="I27" s="31">
        <f t="shared" si="2"/>
        <v>-8</v>
      </c>
      <c r="J27" s="31">
        <v>-23231</v>
      </c>
      <c r="K27" s="31">
        <f t="shared" si="3"/>
        <v>-7</v>
      </c>
      <c r="L27" s="31">
        <f t="shared" si="8"/>
        <v>-67</v>
      </c>
      <c r="M27" s="31">
        <f t="shared" si="9"/>
        <v>-264</v>
      </c>
      <c r="N27" s="31">
        <f t="shared" si="4"/>
        <v>-15</v>
      </c>
      <c r="O27" s="31">
        <f t="shared" si="5"/>
        <v>101</v>
      </c>
      <c r="P27" s="31">
        <f t="shared" si="6"/>
        <v>9</v>
      </c>
      <c r="Q27" s="31">
        <f t="shared" si="10"/>
        <v>728</v>
      </c>
    </row>
    <row r="28" spans="2:17" ht="12.75">
      <c r="B28" s="30">
        <v>21</v>
      </c>
      <c r="C28" s="31">
        <v>-115691</v>
      </c>
      <c r="D28" s="31">
        <v>19221</v>
      </c>
      <c r="E28" s="31">
        <v>22391</v>
      </c>
      <c r="F28" s="31">
        <f t="shared" si="0"/>
        <v>41612</v>
      </c>
      <c r="G28" s="39">
        <f t="shared" si="1"/>
        <v>80</v>
      </c>
      <c r="H28" s="31">
        <f t="shared" si="7"/>
        <v>-209</v>
      </c>
      <c r="I28" s="31">
        <f t="shared" si="2"/>
        <v>-12</v>
      </c>
      <c r="J28" s="31">
        <v>-23233</v>
      </c>
      <c r="K28" s="31">
        <f t="shared" si="3"/>
        <v>-2</v>
      </c>
      <c r="L28" s="31">
        <f t="shared" si="8"/>
        <v>-69</v>
      </c>
      <c r="M28" s="31">
        <f t="shared" si="9"/>
        <v>-278</v>
      </c>
      <c r="N28" s="31">
        <f t="shared" si="4"/>
        <v>-14</v>
      </c>
      <c r="O28" s="31">
        <f t="shared" si="5"/>
        <v>167</v>
      </c>
      <c r="P28" s="31">
        <f t="shared" si="6"/>
        <v>66</v>
      </c>
      <c r="Q28" s="31">
        <f t="shared" si="10"/>
        <v>794</v>
      </c>
    </row>
    <row r="29" spans="2:17" ht="12.75">
      <c r="B29" s="30">
        <v>22</v>
      </c>
      <c r="C29" s="31">
        <v>-115629</v>
      </c>
      <c r="D29" s="31">
        <v>19257</v>
      </c>
      <c r="E29" s="31">
        <v>22433</v>
      </c>
      <c r="F29" s="31">
        <f t="shared" si="0"/>
        <v>41690</v>
      </c>
      <c r="G29" s="40">
        <f t="shared" si="1"/>
        <v>78</v>
      </c>
      <c r="H29" s="31">
        <f t="shared" si="7"/>
        <v>-222</v>
      </c>
      <c r="I29" s="31">
        <f t="shared" si="2"/>
        <v>-13</v>
      </c>
      <c r="J29" s="31">
        <v>-23236</v>
      </c>
      <c r="K29" s="31">
        <f t="shared" si="3"/>
        <v>-3</v>
      </c>
      <c r="L29" s="31">
        <f t="shared" si="8"/>
        <v>-72</v>
      </c>
      <c r="M29" s="31">
        <f t="shared" si="9"/>
        <v>-294</v>
      </c>
      <c r="N29" s="31">
        <f t="shared" si="4"/>
        <v>-16</v>
      </c>
      <c r="O29" s="31">
        <f t="shared" si="5"/>
        <v>229</v>
      </c>
      <c r="P29" s="31">
        <f t="shared" si="6"/>
        <v>62</v>
      </c>
      <c r="Q29" s="31">
        <f t="shared" si="10"/>
        <v>856</v>
      </c>
    </row>
    <row r="30" spans="2:17" ht="12.75">
      <c r="B30" s="30">
        <v>23</v>
      </c>
      <c r="C30" s="31">
        <v>-115603</v>
      </c>
      <c r="D30" s="31">
        <v>19276</v>
      </c>
      <c r="E30" s="31">
        <v>22455</v>
      </c>
      <c r="F30" s="31">
        <f t="shared" si="0"/>
        <v>41731</v>
      </c>
      <c r="G30" s="31">
        <f t="shared" si="1"/>
        <v>41</v>
      </c>
      <c r="H30" s="31">
        <f t="shared" si="7"/>
        <v>-234</v>
      </c>
      <c r="I30" s="31">
        <f t="shared" si="2"/>
        <v>-12</v>
      </c>
      <c r="J30" s="31">
        <v>-23239</v>
      </c>
      <c r="K30" s="31">
        <f t="shared" si="3"/>
        <v>-3</v>
      </c>
      <c r="L30" s="31">
        <f t="shared" si="8"/>
        <v>-75</v>
      </c>
      <c r="M30" s="31">
        <f t="shared" si="9"/>
        <v>-309</v>
      </c>
      <c r="N30" s="31">
        <f t="shared" si="4"/>
        <v>-15</v>
      </c>
      <c r="O30" s="31">
        <f t="shared" si="5"/>
        <v>255</v>
      </c>
      <c r="P30" s="31">
        <f t="shared" si="6"/>
        <v>26</v>
      </c>
      <c r="Q30" s="31">
        <f t="shared" si="10"/>
        <v>882</v>
      </c>
    </row>
    <row r="31" spans="2:17" ht="12.75">
      <c r="B31" s="30">
        <v>24</v>
      </c>
      <c r="C31" s="31">
        <v>-115582</v>
      </c>
      <c r="D31" s="31">
        <v>19290</v>
      </c>
      <c r="E31" s="31">
        <v>22471</v>
      </c>
      <c r="F31" s="31">
        <f t="shared" si="0"/>
        <v>41761</v>
      </c>
      <c r="G31" s="31">
        <f t="shared" si="1"/>
        <v>30</v>
      </c>
      <c r="H31" s="31">
        <f t="shared" si="7"/>
        <v>-240</v>
      </c>
      <c r="I31" s="31">
        <f t="shared" si="2"/>
        <v>-6</v>
      </c>
      <c r="J31" s="31">
        <v>-23242</v>
      </c>
      <c r="K31" s="31">
        <f t="shared" si="3"/>
        <v>-3</v>
      </c>
      <c r="L31" s="31">
        <f t="shared" si="8"/>
        <v>-78</v>
      </c>
      <c r="M31" s="31">
        <f t="shared" si="9"/>
        <v>-318</v>
      </c>
      <c r="N31" s="31">
        <f t="shared" si="4"/>
        <v>-9</v>
      </c>
      <c r="O31" s="31">
        <f t="shared" si="5"/>
        <v>276</v>
      </c>
      <c r="P31" s="31">
        <f t="shared" si="6"/>
        <v>21</v>
      </c>
      <c r="Q31" s="31">
        <f t="shared" si="10"/>
        <v>903</v>
      </c>
    </row>
    <row r="32" spans="2:17" ht="12.75">
      <c r="B32" s="30">
        <v>25</v>
      </c>
      <c r="C32" s="31">
        <v>-115556</v>
      </c>
      <c r="D32" s="31">
        <v>19308</v>
      </c>
      <c r="E32" s="31">
        <v>22492</v>
      </c>
      <c r="F32" s="31">
        <f t="shared" si="0"/>
        <v>41800</v>
      </c>
      <c r="G32" s="31">
        <f t="shared" si="1"/>
        <v>39</v>
      </c>
      <c r="H32" s="31">
        <f t="shared" si="7"/>
        <v>-250</v>
      </c>
      <c r="I32" s="31">
        <f t="shared" si="2"/>
        <v>-10</v>
      </c>
      <c r="J32" s="31">
        <v>-23245</v>
      </c>
      <c r="K32" s="31">
        <f t="shared" si="3"/>
        <v>-3</v>
      </c>
      <c r="L32" s="31">
        <f t="shared" si="8"/>
        <v>-81</v>
      </c>
      <c r="M32" s="31">
        <f t="shared" si="9"/>
        <v>-331</v>
      </c>
      <c r="N32" s="31">
        <f t="shared" si="4"/>
        <v>-13</v>
      </c>
      <c r="O32" s="31">
        <f t="shared" si="5"/>
        <v>302</v>
      </c>
      <c r="P32" s="31">
        <f t="shared" si="6"/>
        <v>26</v>
      </c>
      <c r="Q32" s="31">
        <f t="shared" si="10"/>
        <v>929</v>
      </c>
    </row>
    <row r="33" spans="2:17" ht="12.75">
      <c r="B33" s="30">
        <v>26</v>
      </c>
      <c r="C33" s="31">
        <v>-115507</v>
      </c>
      <c r="D33" s="31">
        <v>19338</v>
      </c>
      <c r="E33" s="31">
        <v>22526</v>
      </c>
      <c r="F33" s="31">
        <f t="shared" si="0"/>
        <v>41864</v>
      </c>
      <c r="G33" s="31">
        <f t="shared" si="1"/>
        <v>64</v>
      </c>
      <c r="H33" s="31">
        <f t="shared" si="7"/>
        <v>-261</v>
      </c>
      <c r="I33" s="31">
        <f t="shared" si="2"/>
        <v>-11</v>
      </c>
      <c r="J33" s="31">
        <v>-23249</v>
      </c>
      <c r="K33" s="31">
        <f t="shared" si="3"/>
        <v>-4</v>
      </c>
      <c r="L33" s="31">
        <f t="shared" si="8"/>
        <v>-85</v>
      </c>
      <c r="M33" s="31">
        <f t="shared" si="9"/>
        <v>-346</v>
      </c>
      <c r="N33" s="31">
        <f t="shared" si="4"/>
        <v>-15</v>
      </c>
      <c r="O33" s="31">
        <f t="shared" si="5"/>
        <v>351</v>
      </c>
      <c r="P33" s="31">
        <f t="shared" si="6"/>
        <v>49</v>
      </c>
      <c r="Q33" s="31">
        <f t="shared" si="10"/>
        <v>978</v>
      </c>
    </row>
    <row r="34" spans="2:18" ht="12.75">
      <c r="B34" s="30">
        <v>27</v>
      </c>
      <c r="C34" s="31">
        <v>-115515</v>
      </c>
      <c r="D34" s="31">
        <v>19341</v>
      </c>
      <c r="E34" s="31">
        <v>22530</v>
      </c>
      <c r="F34" s="31">
        <f t="shared" si="0"/>
        <v>41871</v>
      </c>
      <c r="G34" s="31">
        <f t="shared" si="1"/>
        <v>7</v>
      </c>
      <c r="H34" s="31">
        <f t="shared" si="7"/>
        <v>-273</v>
      </c>
      <c r="I34" s="31">
        <f t="shared" si="2"/>
        <v>-12</v>
      </c>
      <c r="J34" s="31">
        <v>-23252</v>
      </c>
      <c r="K34" s="31">
        <f t="shared" si="3"/>
        <v>-3</v>
      </c>
      <c r="L34" s="31">
        <f t="shared" si="8"/>
        <v>-88</v>
      </c>
      <c r="M34" s="31">
        <f t="shared" si="9"/>
        <v>-361</v>
      </c>
      <c r="N34" s="31">
        <f t="shared" si="4"/>
        <v>-15</v>
      </c>
      <c r="O34" s="31">
        <f t="shared" si="5"/>
        <v>343</v>
      </c>
      <c r="P34" s="31">
        <f t="shared" si="6"/>
        <v>-8</v>
      </c>
      <c r="Q34" s="31">
        <f t="shared" si="10"/>
        <v>970</v>
      </c>
      <c r="R34" s="29" t="s">
        <v>61</v>
      </c>
    </row>
    <row r="35" spans="2:17" ht="12.75">
      <c r="B35" s="30">
        <v>28</v>
      </c>
      <c r="C35" s="31">
        <v>-115470</v>
      </c>
      <c r="D35" s="31">
        <v>19367</v>
      </c>
      <c r="E35" s="31">
        <v>22561</v>
      </c>
      <c r="F35" s="31">
        <f t="shared" si="0"/>
        <v>41928</v>
      </c>
      <c r="G35" s="31">
        <f t="shared" si="1"/>
        <v>57</v>
      </c>
      <c r="H35" s="31">
        <f t="shared" si="7"/>
        <v>-282</v>
      </c>
      <c r="I35" s="31">
        <f t="shared" si="2"/>
        <v>-9</v>
      </c>
      <c r="J35" s="31">
        <v>-23255</v>
      </c>
      <c r="K35" s="31">
        <f t="shared" si="3"/>
        <v>-3</v>
      </c>
      <c r="L35" s="31">
        <f t="shared" si="8"/>
        <v>-91</v>
      </c>
      <c r="M35" s="31">
        <f t="shared" si="9"/>
        <v>-373</v>
      </c>
      <c r="N35" s="31">
        <f t="shared" si="4"/>
        <v>-12</v>
      </c>
      <c r="O35" s="31">
        <f t="shared" si="5"/>
        <v>388</v>
      </c>
      <c r="P35" s="31">
        <f t="shared" si="6"/>
        <v>45</v>
      </c>
      <c r="Q35" s="31">
        <f t="shared" si="10"/>
        <v>1015</v>
      </c>
    </row>
    <row r="36" spans="2:17" ht="12.75">
      <c r="B36" s="30">
        <v>29</v>
      </c>
      <c r="C36" s="31">
        <v>-115409</v>
      </c>
      <c r="D36" s="31">
        <v>19402</v>
      </c>
      <c r="E36" s="31">
        <v>22601</v>
      </c>
      <c r="F36" s="31">
        <f t="shared" si="0"/>
        <v>42003</v>
      </c>
      <c r="G36" s="40">
        <f t="shared" si="1"/>
        <v>75</v>
      </c>
      <c r="H36" s="31">
        <f t="shared" si="7"/>
        <v>-293</v>
      </c>
      <c r="I36" s="31">
        <f t="shared" si="2"/>
        <v>-11</v>
      </c>
      <c r="J36" s="31">
        <v>-23258</v>
      </c>
      <c r="K36" s="31">
        <f t="shared" si="3"/>
        <v>-3</v>
      </c>
      <c r="L36" s="31">
        <f t="shared" si="8"/>
        <v>-94</v>
      </c>
      <c r="M36" s="31">
        <f t="shared" si="9"/>
        <v>-387</v>
      </c>
      <c r="N36" s="31">
        <f t="shared" si="4"/>
        <v>-14</v>
      </c>
      <c r="O36" s="31">
        <f t="shared" si="5"/>
        <v>449</v>
      </c>
      <c r="P36" s="31">
        <f t="shared" si="6"/>
        <v>61</v>
      </c>
      <c r="Q36" s="31">
        <f t="shared" si="10"/>
        <v>1076</v>
      </c>
    </row>
    <row r="37" spans="2:17" ht="12.75">
      <c r="B37" s="30">
        <v>30</v>
      </c>
      <c r="C37" s="31">
        <v>-115361</v>
      </c>
      <c r="D37" s="31">
        <v>19431</v>
      </c>
      <c r="E37" s="31">
        <v>22634</v>
      </c>
      <c r="F37" s="31">
        <f t="shared" si="0"/>
        <v>42065</v>
      </c>
      <c r="G37" s="31">
        <f t="shared" si="1"/>
        <v>62</v>
      </c>
      <c r="H37" s="31">
        <f t="shared" si="7"/>
        <v>-303</v>
      </c>
      <c r="I37" s="31">
        <f t="shared" si="2"/>
        <v>-10</v>
      </c>
      <c r="J37" s="31">
        <v>-23262</v>
      </c>
      <c r="K37" s="31">
        <f t="shared" si="3"/>
        <v>-4</v>
      </c>
      <c r="L37" s="31">
        <f t="shared" si="8"/>
        <v>-98</v>
      </c>
      <c r="M37" s="31">
        <f t="shared" si="9"/>
        <v>-401</v>
      </c>
      <c r="N37" s="31">
        <f t="shared" si="4"/>
        <v>-14</v>
      </c>
      <c r="O37" s="31">
        <f t="shared" si="5"/>
        <v>497</v>
      </c>
      <c r="P37" s="31">
        <f t="shared" si="6"/>
        <v>48</v>
      </c>
      <c r="Q37" s="31">
        <f t="shared" si="10"/>
        <v>1124</v>
      </c>
    </row>
    <row r="38" spans="2:17" ht="12.75">
      <c r="B38" s="30">
        <v>31</v>
      </c>
      <c r="C38" s="31">
        <v>-115324</v>
      </c>
      <c r="D38" s="31">
        <v>19455</v>
      </c>
      <c r="E38" s="31">
        <v>22662</v>
      </c>
      <c r="F38" s="31">
        <f t="shared" si="0"/>
        <v>42117</v>
      </c>
      <c r="G38" s="31">
        <f t="shared" si="1"/>
        <v>52</v>
      </c>
      <c r="H38" s="31">
        <f t="shared" si="7"/>
        <v>-315</v>
      </c>
      <c r="I38" s="31">
        <f t="shared" si="2"/>
        <v>-12</v>
      </c>
      <c r="J38" s="31">
        <v>-23265</v>
      </c>
      <c r="K38" s="31">
        <f t="shared" si="3"/>
        <v>-3</v>
      </c>
      <c r="L38" s="31">
        <f t="shared" si="8"/>
        <v>-101</v>
      </c>
      <c r="M38" s="31">
        <f t="shared" si="9"/>
        <v>-416</v>
      </c>
      <c r="N38" s="31">
        <f t="shared" si="4"/>
        <v>-15</v>
      </c>
      <c r="O38" s="31">
        <f t="shared" si="5"/>
        <v>534</v>
      </c>
      <c r="P38" s="31">
        <f t="shared" si="6"/>
        <v>37</v>
      </c>
      <c r="Q38" s="31">
        <f t="shared" si="10"/>
        <v>1161</v>
      </c>
    </row>
    <row r="39" spans="2:17" s="26" customFormat="1" ht="51">
      <c r="B39" s="24"/>
      <c r="E39" s="32" t="s">
        <v>44</v>
      </c>
      <c r="F39" s="32" t="s">
        <v>8</v>
      </c>
      <c r="G39" s="27" t="s">
        <v>29</v>
      </c>
      <c r="H39" s="32" t="s">
        <v>45</v>
      </c>
      <c r="I39" s="27" t="s">
        <v>28</v>
      </c>
      <c r="J39" s="32" t="s">
        <v>43</v>
      </c>
      <c r="K39" s="27" t="s">
        <v>28</v>
      </c>
      <c r="M39" s="32" t="s">
        <v>3</v>
      </c>
      <c r="N39" s="27" t="s">
        <v>26</v>
      </c>
      <c r="O39" s="32" t="s">
        <v>25</v>
      </c>
      <c r="P39" s="27" t="s">
        <v>27</v>
      </c>
      <c r="Q39" s="27" t="s">
        <v>16</v>
      </c>
    </row>
    <row r="40" spans="5:17" ht="12.75">
      <c r="E40" s="34">
        <f>F40/9.81</f>
        <v>160.75433231396534</v>
      </c>
      <c r="F40" s="35">
        <f>SUM(G8:G38)</f>
        <v>1577</v>
      </c>
      <c r="G40" s="35">
        <f>AVERAGE(G8:G38)</f>
        <v>50.87096774193548</v>
      </c>
      <c r="H40" s="35">
        <f>SUM(I8:I38)</f>
        <v>-315</v>
      </c>
      <c r="I40" s="35">
        <f>AVERAGE(I8:I38)</f>
        <v>-10.161290322580646</v>
      </c>
      <c r="J40" s="35">
        <f>SUM(K8:K38)</f>
        <v>-101</v>
      </c>
      <c r="K40" s="35">
        <f>AVERAGE(K8:K38)</f>
        <v>-3.2580645161290325</v>
      </c>
      <c r="M40" s="35">
        <f>SUM(N8:N38)</f>
        <v>-416</v>
      </c>
      <c r="N40" s="35">
        <f>AVERAGE(N8:N38)</f>
        <v>-13.419354838709678</v>
      </c>
      <c r="O40" s="35">
        <f>SUM(P8:P38)</f>
        <v>1161</v>
      </c>
      <c r="P40" s="35">
        <f>AVERAGE(P8:P38)</f>
        <v>37.45161290322581</v>
      </c>
      <c r="Q40" s="35">
        <f>O38</f>
        <v>534</v>
      </c>
    </row>
    <row r="41" spans="2:17" s="10" customFormat="1" ht="12.75">
      <c r="B41" s="11"/>
      <c r="D41" s="14" t="s">
        <v>54</v>
      </c>
      <c r="E41" s="10">
        <f>F41/9.81</f>
        <v>160.3465851172273</v>
      </c>
      <c r="F41" s="10">
        <v>1573</v>
      </c>
      <c r="G41" s="10">
        <f>F41/31</f>
        <v>50.74193548387097</v>
      </c>
      <c r="H41" s="10">
        <v>-296</v>
      </c>
      <c r="I41" s="20">
        <v>-9.5</v>
      </c>
      <c r="J41" s="10">
        <v>-134</v>
      </c>
      <c r="K41" s="10">
        <f>J41/31</f>
        <v>-4.32258064516129</v>
      </c>
      <c r="L41" s="47">
        <v>85</v>
      </c>
      <c r="M41" s="10">
        <v>-430</v>
      </c>
      <c r="N41" s="10">
        <v>-13.9</v>
      </c>
      <c r="O41" s="10">
        <v>1143</v>
      </c>
      <c r="P41" s="10">
        <f>O41/31</f>
        <v>36.87096774193548</v>
      </c>
      <c r="Q41" s="10">
        <v>-690</v>
      </c>
    </row>
    <row r="42" spans="2:17" s="10" customFormat="1" ht="12.75">
      <c r="B42" s="11"/>
      <c r="C42" s="17"/>
      <c r="D42" s="14" t="s">
        <v>55</v>
      </c>
      <c r="E42" s="10">
        <f>F42/9.81</f>
        <v>115.69826707441386</v>
      </c>
      <c r="F42" s="10">
        <v>1135</v>
      </c>
      <c r="G42" s="10">
        <f>F42/31</f>
        <v>36.61290322580645</v>
      </c>
      <c r="H42" s="10">
        <v>-397</v>
      </c>
      <c r="I42" s="20">
        <v>-12.8</v>
      </c>
      <c r="J42" s="10">
        <v>-204</v>
      </c>
      <c r="K42" s="10">
        <f>J42/31</f>
        <v>-6.580645161290323</v>
      </c>
      <c r="L42" s="43">
        <v>59</v>
      </c>
      <c r="M42" s="10">
        <v>-601</v>
      </c>
      <c r="N42" s="10">
        <v>-19.4</v>
      </c>
      <c r="O42" s="10">
        <v>534</v>
      </c>
      <c r="P42" s="10">
        <f>O42/31</f>
        <v>17.225806451612904</v>
      </c>
      <c r="Q42" s="10">
        <v>460</v>
      </c>
    </row>
    <row r="43" spans="2:17" s="10" customFormat="1" ht="12.75">
      <c r="B43" s="11"/>
      <c r="D43" s="14" t="s">
        <v>56</v>
      </c>
      <c r="E43" s="10">
        <f>F43/9.81</f>
        <v>160.75433231396534</v>
      </c>
      <c r="F43" s="10">
        <v>1577</v>
      </c>
      <c r="G43" s="10">
        <f>F43/31</f>
        <v>50.87096774193548</v>
      </c>
      <c r="H43" s="16">
        <v>-315</v>
      </c>
      <c r="I43" s="20">
        <v>-10.1</v>
      </c>
      <c r="J43" s="16">
        <v>-101</v>
      </c>
      <c r="K43" s="10">
        <f>J43/31</f>
        <v>-3.2580645161290325</v>
      </c>
      <c r="L43" s="42">
        <v>82</v>
      </c>
      <c r="M43" s="10">
        <v>-416</v>
      </c>
      <c r="N43" s="10">
        <f>M43/31</f>
        <v>-13.419354838709678</v>
      </c>
      <c r="O43" s="10">
        <v>1161</v>
      </c>
      <c r="P43" s="10">
        <f>O43/31</f>
        <v>37.45161290322581</v>
      </c>
      <c r="Q43" s="10">
        <v>534</v>
      </c>
    </row>
    <row r="44" spans="2:18" s="10" customFormat="1" ht="12.75">
      <c r="B44" s="11"/>
      <c r="D44" s="14"/>
      <c r="H44" s="16"/>
      <c r="I44" s="20"/>
      <c r="J44" s="16"/>
      <c r="L44" s="16"/>
      <c r="R44" s="16"/>
    </row>
    <row r="45" spans="2:12" s="10" customFormat="1" ht="12.75">
      <c r="B45" s="11"/>
      <c r="D45" s="14"/>
      <c r="H45" s="17"/>
      <c r="I45" s="20"/>
      <c r="J45" s="17"/>
      <c r="L45" s="17"/>
    </row>
    <row r="46" spans="2:9" s="10" customFormat="1" ht="12.75">
      <c r="B46" s="11"/>
      <c r="D46" s="14"/>
      <c r="I46" s="20"/>
    </row>
    <row r="47" spans="2:9" s="10" customFormat="1" ht="12.75">
      <c r="B47" s="11"/>
      <c r="D47" s="14"/>
      <c r="I47" s="20"/>
    </row>
    <row r="48" spans="2:9" s="10" customFormat="1" ht="12.75">
      <c r="B48" s="11"/>
      <c r="D48" s="14"/>
      <c r="I48" s="20"/>
    </row>
    <row r="49" spans="2:9" s="10" customFormat="1" ht="12.75">
      <c r="B49" s="11"/>
      <c r="D49" s="14"/>
      <c r="I49" s="20"/>
    </row>
    <row r="50" spans="2:9" s="10" customFormat="1" ht="12.75">
      <c r="B50" s="11"/>
      <c r="D50" s="14"/>
      <c r="I50" s="20"/>
    </row>
    <row r="51" spans="2:9" s="10" customFormat="1" ht="12.75">
      <c r="B51" s="11"/>
      <c r="D51" s="14"/>
      <c r="I51" s="20"/>
    </row>
    <row r="52" spans="2:9" s="10" customFormat="1" ht="12.75">
      <c r="B52" s="11"/>
      <c r="D52" s="14"/>
      <c r="I52" s="20"/>
    </row>
    <row r="53" spans="2:9" s="10" customFormat="1" ht="12.75">
      <c r="B53" s="11"/>
      <c r="D53" s="14"/>
      <c r="I53" s="20"/>
    </row>
    <row r="54" spans="2:9" s="10" customFormat="1" ht="12.75">
      <c r="B54" s="11"/>
      <c r="D54" s="14"/>
      <c r="I54" s="20"/>
    </row>
    <row r="55" spans="2:9" s="10" customFormat="1" ht="12.75">
      <c r="B55" s="11"/>
      <c r="D55" s="14"/>
      <c r="I55" s="20"/>
    </row>
    <row r="56" spans="2:9" s="10" customFormat="1" ht="12.75">
      <c r="B56" s="11"/>
      <c r="D56" s="14"/>
      <c r="I56" s="20"/>
    </row>
    <row r="57" ht="12.75">
      <c r="N57" s="33"/>
    </row>
    <row r="58" spans="3:15" ht="12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7"/>
    </row>
    <row r="59" spans="3:16" ht="12.75">
      <c r="C59" s="29" t="s">
        <v>47</v>
      </c>
      <c r="H59" s="37" t="s">
        <v>48</v>
      </c>
      <c r="I59" s="37"/>
      <c r="J59" s="37"/>
      <c r="K59" s="37"/>
      <c r="L59" s="37"/>
      <c r="M59" s="37"/>
      <c r="N59" s="37"/>
      <c r="O59" s="37"/>
      <c r="P59" s="37"/>
    </row>
    <row r="60" spans="3:18" ht="12.75">
      <c r="C60" s="29" t="s">
        <v>49</v>
      </c>
      <c r="H60" s="37" t="s">
        <v>50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</row>
  </sheetData>
  <sheetProtection/>
  <mergeCells count="20">
    <mergeCell ref="O4:Q4"/>
    <mergeCell ref="O5:O6"/>
    <mergeCell ref="P5:P7"/>
    <mergeCell ref="F5:G5"/>
    <mergeCell ref="H5:I5"/>
    <mergeCell ref="Q5:Q7"/>
    <mergeCell ref="N6:N7"/>
    <mergeCell ref="G6:G7"/>
    <mergeCell ref="I6:I7"/>
    <mergeCell ref="K6:K7"/>
    <mergeCell ref="C4:E4"/>
    <mergeCell ref="F4:G4"/>
    <mergeCell ref="H4:N4"/>
    <mergeCell ref="J5:L5"/>
    <mergeCell ref="M5:N5"/>
    <mergeCell ref="L6:L7"/>
    <mergeCell ref="B5:B6"/>
    <mergeCell ref="C5:C6"/>
    <mergeCell ref="D5:D6"/>
    <mergeCell ref="E5:E6"/>
  </mergeCells>
  <conditionalFormatting sqref="E41:E56">
    <cfRule type="expression" priority="1" dxfId="3" stopIfTrue="1">
      <formula>0</formula>
    </cfRule>
  </conditionalFormatting>
  <hyperlinks>
    <hyperlink ref="H59:P59" r:id="rId1" display="http://www.retrouversonnord.be/autarcie.htm"/>
  </hyperlinks>
  <printOptions/>
  <pageMargins left="0.7" right="0.7" top="0.75" bottom="0.75" header="0.3" footer="0.3"/>
  <pageSetup fitToHeight="1" fitToWidth="1" horizontalDpi="600" verticalDpi="600" orientation="landscape" paperSize="9" scale="3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Labrique Baudouin</cp:lastModifiedBy>
  <cp:lastPrinted>2015-10-31T17:07:02Z</cp:lastPrinted>
  <dcterms:created xsi:type="dcterms:W3CDTF">2015-05-31T10:34:58Z</dcterms:created>
  <dcterms:modified xsi:type="dcterms:W3CDTF">2015-12-22T14:19:40Z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